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měr1_in_k Místecké" sheetId="1" state="visible" r:id="rId2"/>
    <sheet name="směr2_out_k Paskovské" sheetId="2" state="visible" r:id="rId3"/>
    <sheet name="SUMÁŘ" sheetId="3" state="visible" r:id="rId4"/>
    <sheet name="výsledky celk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<sst xmlns="http://schemas.openxmlformats.org/spreadsheetml/2006/main" count="295" uniqueCount="110">
  <si>
    <t xml:space="preserve">Pruh 1</t>
  </si>
  <si>
    <t xml:space="preserve">in</t>
  </si>
  <si>
    <t xml:space="preserve">Pruh 2 - rychlý</t>
  </si>
  <si>
    <t xml:space="preserve">N° Period </t>
  </si>
  <si>
    <t xml:space="preserve">Date </t>
  </si>
  <si>
    <t xml:space="preserve">Time </t>
  </si>
  <si>
    <t xml:space="preserve">Average speed [Km/h]</t>
  </si>
  <si>
    <t xml:space="preserve">Catégorie1</t>
  </si>
  <si>
    <t xml:space="preserve">Catégorie2</t>
  </si>
  <si>
    <t xml:space="preserve">Catégorie3</t>
  </si>
  <si>
    <t xml:space="preserve">Total </t>
  </si>
  <si>
    <t xml:space="preserve">Stop</t>
  </si>
  <si>
    <t xml:space="preserve">Average </t>
  </si>
  <si>
    <t xml:space="preserve">= 54 Km/h</t>
  </si>
  <si>
    <t xml:space="preserve">4871 / 77 %</t>
  </si>
  <si>
    <t xml:space="preserve">592 / 9 %</t>
  </si>
  <si>
    <t xml:space="preserve">883 / 14 %</t>
  </si>
  <si>
    <t xml:space="preserve">6346 / 100%</t>
  </si>
  <si>
    <t xml:space="preserve">out</t>
  </si>
  <si>
    <t xml:space="preserve">= 51 Km/h</t>
  </si>
  <si>
    <t xml:space="preserve">7987 / 90 %</t>
  </si>
  <si>
    <t xml:space="preserve">662 / 7 %</t>
  </si>
  <si>
    <t xml:space="preserve">252 / 3 %</t>
  </si>
  <si>
    <t xml:space="preserve">8901 / 100%</t>
  </si>
  <si>
    <t xml:space="preserve">Profil:</t>
  </si>
  <si>
    <t xml:space="preserve">Datum:</t>
  </si>
  <si>
    <t xml:space="preserve">oba pruhy</t>
  </si>
  <si>
    <t xml:space="preserve">Směr 1, pruh 1</t>
  </si>
  <si>
    <t xml:space="preserve">Směr 1, pruh 2</t>
  </si>
  <si>
    <t xml:space="preserve">Směr 1</t>
  </si>
  <si>
    <t xml:space="preserve">Čas (od-do)</t>
  </si>
  <si>
    <t xml:space="preserve">Prům.rych.</t>
  </si>
  <si>
    <t xml:space="preserve">&gt;</t>
  </si>
  <si>
    <t xml:space="preserve">rezerva</t>
  </si>
  <si>
    <t xml:space="preserve">Total</t>
  </si>
  <si>
    <t xml:space="preserve">Nákladní</t>
  </si>
  <si>
    <t xml:space="preserve">Čas (od)</t>
  </si>
  <si>
    <t xml:space="preserve">[00:00-01:00]</t>
  </si>
  <si>
    <t xml:space="preserve">[01:00-02:00]</t>
  </si>
  <si>
    <t xml:space="preserve">[02:00-03:00]</t>
  </si>
  <si>
    <t xml:space="preserve">[03:00-04:00]</t>
  </si>
  <si>
    <t xml:space="preserve">[04:00-05:00]</t>
  </si>
  <si>
    <t xml:space="preserve">[05:00-06:00]</t>
  </si>
  <si>
    <t xml:space="preserve">[06:00-07:00]</t>
  </si>
  <si>
    <t xml:space="preserve">[07:00-08:00]</t>
  </si>
  <si>
    <t xml:space="preserve">[08:00-09:00]</t>
  </si>
  <si>
    <t xml:space="preserve">[09:00-10:00]</t>
  </si>
  <si>
    <t xml:space="preserve">[10:00-11:00]</t>
  </si>
  <si>
    <t xml:space="preserve">[11:00-12:00]</t>
  </si>
  <si>
    <t xml:space="preserve">[12:00-13:00]</t>
  </si>
  <si>
    <t xml:space="preserve">[13:00-14:00]</t>
  </si>
  <si>
    <t xml:space="preserve">[14:00-15:00]</t>
  </si>
  <si>
    <t xml:space="preserve">[15:00-16:00]</t>
  </si>
  <si>
    <t xml:space="preserve">[16:00-17:00]</t>
  </si>
  <si>
    <t xml:space="preserve">[17:00-18:00]</t>
  </si>
  <si>
    <t xml:space="preserve">[18:00-19:00]</t>
  </si>
  <si>
    <t xml:space="preserve">[19:00-20:00]</t>
  </si>
  <si>
    <t xml:space="preserve">[20:00-21:00]</t>
  </si>
  <si>
    <t xml:space="preserve">[21:00-22:00]</t>
  </si>
  <si>
    <t xml:space="preserve">[22:00-23:00]</t>
  </si>
  <si>
    <t xml:space="preserve">[23:00-00:00]</t>
  </si>
  <si>
    <t xml:space="preserve">Celkem</t>
  </si>
  <si>
    <t xml:space="preserve">Směr 2, pruh 1</t>
  </si>
  <si>
    <t xml:space="preserve">Směr 2, pruh 2</t>
  </si>
  <si>
    <t xml:space="preserve">Směr 2</t>
  </si>
  <si>
    <t xml:space="preserve">sčítáno radarem ICOMS</t>
  </si>
  <si>
    <t xml:space="preserve">Profil</t>
  </si>
  <si>
    <t xml:space="preserve">3054 - 3110, sil. II/478 ul. Mostní v úseku Místecká - Paskovská</t>
  </si>
  <si>
    <t xml:space="preserve">Rok 2019</t>
  </si>
  <si>
    <t xml:space="preserve">Čas od do</t>
  </si>
  <si>
    <t xml:space="preserve">směr k Místecké</t>
  </si>
  <si>
    <t xml:space="preserve">směr k Paskovské</t>
  </si>
  <si>
    <t xml:space="preserve">Oba směry celkem</t>
  </si>
  <si>
    <t xml:space="preserve">směr k Místecké vozidel celkem</t>
  </si>
  <si>
    <t xml:space="preserve">z toho k Místecké NA + BUS</t>
  </si>
  <si>
    <t xml:space="preserve">            Prům. rychlost v pruhu </t>
  </si>
  <si>
    <t xml:space="preserve">směr k Paskovské vozidel celkem</t>
  </si>
  <si>
    <t xml:space="preserve">z toho k Paskov. NA + BUS</t>
  </si>
  <si>
    <t xml:space="preserve">Počet vozidel</t>
  </si>
  <si>
    <t xml:space="preserve">z toho NA+BUS</t>
  </si>
  <si>
    <t xml:space="preserve">pomalém</t>
  </si>
  <si>
    <t xml:space="preserve">rychlém</t>
  </si>
  <si>
    <t xml:space="preserve">celkem</t>
  </si>
  <si>
    <t xml:space="preserve">0-1</t>
  </si>
  <si>
    <t xml:space="preserve">*</t>
  </si>
  <si>
    <t xml:space="preserve">1-2</t>
  </si>
  <si>
    <t xml:space="preserve">2-3</t>
  </si>
  <si>
    <t xml:space="preserve">3-4</t>
  </si>
  <si>
    <t xml:space="preserve">4-5</t>
  </si>
  <si>
    <t xml:space="preserve">5-6</t>
  </si>
  <si>
    <t xml:space="preserve">6-7</t>
  </si>
  <si>
    <t xml:space="preserve">7-8</t>
  </si>
  <si>
    <t xml:space="preserve">8-9</t>
  </si>
  <si>
    <t xml:space="preserve">9-10</t>
  </si>
  <si>
    <t xml:space="preserve">10-11</t>
  </si>
  <si>
    <t xml:space="preserve">11-12</t>
  </si>
  <si>
    <t xml:space="preserve">12-13</t>
  </si>
  <si>
    <t xml:space="preserve">13-14</t>
  </si>
  <si>
    <t xml:space="preserve">14-15</t>
  </si>
  <si>
    <t xml:space="preserve">15-16</t>
  </si>
  <si>
    <t xml:space="preserve">16-17</t>
  </si>
  <si>
    <t xml:space="preserve">17-18</t>
  </si>
  <si>
    <t xml:space="preserve">18-19</t>
  </si>
  <si>
    <t xml:space="preserve">19-20</t>
  </si>
  <si>
    <t xml:space="preserve">20-21</t>
  </si>
  <si>
    <t xml:space="preserve">21-22</t>
  </si>
  <si>
    <t xml:space="preserve">22-23</t>
  </si>
  <si>
    <t xml:space="preserve">23-24</t>
  </si>
  <si>
    <t xml:space="preserve">5-21 hodin</t>
  </si>
  <si>
    <t xml:space="preserve">Index 16/24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</si>
</sst>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:SS"/>
    <numFmt numFmtId="166" formatCode="DD/MM/YYYY"/>
    <numFmt numFmtId="167" formatCode="0"/>
    <numFmt numFmtId="168" formatCode="#,##0"/>
    <numFmt numFmtId="169" formatCode="HH:MM"/>
    <numFmt numFmtId="170" formatCode="0.00"/>
    <numFmt numFmtId="171" formatCode="@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38"/>
    </font>
    <font>
      <b val="true"/>
      <sz val="12"/>
      <name val="Arial CE"/>
      <family val="2"/>
      <charset val="238"/>
    </font>
    <font>
      <sz val="8"/>
      <name val="Arial CE"/>
      <family val="2"/>
      <charset val="238"/>
    </font>
    <font>
      <b val="true"/>
      <sz val="8"/>
      <name val="Arial CE"/>
      <family val="2"/>
      <charset val="238"/>
    </font>
    <font>
      <b val="true"/>
      <sz val="14"/>
      <color rgb="FF000000"/>
      <name val="Arial CE"/>
      <family val="2"/>
    </font>
    <font>
      <sz val="10"/>
      <color rgb="FF000000"/>
      <name val="Arial CE"/>
      <family val="2"/>
    </font>
    <font>
      <b val="true"/>
      <sz val="10"/>
      <color rgb="FF000000"/>
      <name val="Arial CE"/>
      <family val="2"/>
    </font>
    <font>
      <sz val="9.2"/>
      <color rgb="FF000000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latin typeface="Arial CE"/>
              </a:defRPr>
            </a:pPr>
            <a:r>
              <a:rPr b="1" sz="1400" spc="-1" strike="noStrike">
                <a:solidFill>
                  <a:srgbClr val="000000"/>
                </a:solidFill>
                <a:latin typeface="Arial CE"/>
              </a:rPr>
              <a:t>INTENZITA DOPRAVY NA SIL. III/478 UL. MOSTNÍ (NOVÁ)
V ÚSEKU MÍSTECKÁ - PASKOVSKÁ
DNE 8.10. - 10.10.2019</a:t>
            </a:r>
          </a:p>
        </c:rich>
      </c:tx>
      <c:layout>
        <c:manualLayout>
          <c:xMode val="edge"/>
          <c:yMode val="edge"/>
          <c:x val="0.273803814512856"/>
          <c:y val="0.0296319018404908"/>
        </c:manualLayout>
      </c:layout>
      <c:overlay val="0"/>
      <c:spPr>
        <a:noFill/>
        <a:ln>
          <a:solidFill>
            <a:srgbClr val="000000"/>
          </a:solidFill>
        </a:ln>
      </c:spPr>
    </c:title>
    <c:autoTitleDeleted val="0"/>
    <c:plotArea>
      <c:layout>
        <c:manualLayout>
          <c:xMode val="edge"/>
          <c:yMode val="edge"/>
          <c:x val="0.0460397683255248"/>
          <c:y val="0.155153374233129"/>
          <c:w val="0.901685911388202"/>
          <c:h val="0.787668711656442"/>
        </c:manualLayout>
      </c:layout>
      <c:lineChart>
        <c:grouping val="standard"/>
        <c:varyColors val="0"/>
        <c:ser>
          <c:idx val="0"/>
          <c:order val="0"/>
          <c:tx>
            <c:strRef>
              <c:f>'výsledky celkem'!$B$4:$B$5</c:f>
              <c:strCache>
                <c:ptCount val="1"/>
                <c:pt idx="0">
                  <c:v>směr k Místecké vozidel celkem</c:v>
                </c:pt>
              </c:strCache>
            </c:strRef>
          </c:tx>
          <c:spPr>
            <a:solidFill>
              <a:srgbClr val="000000"/>
            </a:solidFill>
            <a:ln w="378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'výsledky celkem'!$B$6:$B$29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9</c:v>
                </c:pt>
                <c:pt idx="4">
                  <c:v>18</c:v>
                </c:pt>
                <c:pt idx="5">
                  <c:v>153</c:v>
                </c:pt>
                <c:pt idx="6">
                  <c:v>268</c:v>
                </c:pt>
                <c:pt idx="7">
                  <c:v>332</c:v>
                </c:pt>
                <c:pt idx="8">
                  <c:v>257</c:v>
                </c:pt>
                <c:pt idx="9">
                  <c:v>206</c:v>
                </c:pt>
                <c:pt idx="10">
                  <c:v>197</c:v>
                </c:pt>
                <c:pt idx="11">
                  <c:v>198</c:v>
                </c:pt>
                <c:pt idx="12">
                  <c:v>203</c:v>
                </c:pt>
                <c:pt idx="13">
                  <c:v>246</c:v>
                </c:pt>
                <c:pt idx="14">
                  <c:v>272</c:v>
                </c:pt>
                <c:pt idx="15">
                  <c:v>230</c:v>
                </c:pt>
                <c:pt idx="16">
                  <c:v>195</c:v>
                </c:pt>
                <c:pt idx="17">
                  <c:v>182</c:v>
                </c:pt>
                <c:pt idx="18">
                  <c:v>147</c:v>
                </c:pt>
                <c:pt idx="19">
                  <c:v>82</c:v>
                </c:pt>
                <c:pt idx="20">
                  <c:v>51</c:v>
                </c:pt>
                <c:pt idx="21">
                  <c:v>57</c:v>
                </c:pt>
                <c:pt idx="22">
                  <c:v>21</c:v>
                </c:pt>
                <c:pt idx="23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'výsledky celkem'!$C$4:$C$5</c:f>
              <c:strCache>
                <c:ptCount val="1"/>
                <c:pt idx="0">
                  <c:v>z toho k Místecké NA + BUS</c:v>
                </c:pt>
              </c:strCache>
            </c:strRef>
          </c:tx>
          <c:spPr>
            <a:solidFill>
              <a:srgbClr val="000000"/>
            </a:solidFill>
            <a:ln w="252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'výsledky celkem'!$C$6:$C$29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20</c:v>
                </c:pt>
                <c:pt idx="6">
                  <c:v>69</c:v>
                </c:pt>
                <c:pt idx="7">
                  <c:v>92</c:v>
                </c:pt>
                <c:pt idx="8">
                  <c:v>81</c:v>
                </c:pt>
                <c:pt idx="9">
                  <c:v>65</c:v>
                </c:pt>
                <c:pt idx="10">
                  <c:v>76</c:v>
                </c:pt>
                <c:pt idx="11">
                  <c:v>69</c:v>
                </c:pt>
                <c:pt idx="12">
                  <c:v>68</c:v>
                </c:pt>
                <c:pt idx="13">
                  <c:v>56</c:v>
                </c:pt>
                <c:pt idx="14">
                  <c:v>49</c:v>
                </c:pt>
                <c:pt idx="15">
                  <c:v>35</c:v>
                </c:pt>
                <c:pt idx="16">
                  <c:v>24</c:v>
                </c:pt>
                <c:pt idx="17">
                  <c:v>23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'výsledky celkem'!$F$4:$F$5</c:f>
              <c:strCache>
                <c:ptCount val="1"/>
                <c:pt idx="0">
                  <c:v>směr k Paskovské vozidel celkem</c:v>
                </c:pt>
              </c:strCache>
            </c:strRef>
          </c:tx>
          <c:spPr>
            <a:solidFill>
              <a:srgbClr val="000000"/>
            </a:solidFill>
            <a:ln w="37800">
              <a:solidFill>
                <a:srgbClr val="000000"/>
              </a:solidFill>
              <a:custDash>
                <a:ds d="101000" sp="101000"/>
              </a:custDash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'výsledky celkem'!$F$6:$F$29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24</c:v>
                </c:pt>
                <c:pt idx="5">
                  <c:v>132</c:v>
                </c:pt>
                <c:pt idx="6">
                  <c:v>146</c:v>
                </c:pt>
                <c:pt idx="7">
                  <c:v>162</c:v>
                </c:pt>
                <c:pt idx="8">
                  <c:v>151</c:v>
                </c:pt>
                <c:pt idx="9">
                  <c:v>156</c:v>
                </c:pt>
                <c:pt idx="10">
                  <c:v>164</c:v>
                </c:pt>
                <c:pt idx="11">
                  <c:v>161</c:v>
                </c:pt>
                <c:pt idx="12">
                  <c:v>198</c:v>
                </c:pt>
                <c:pt idx="13">
                  <c:v>178</c:v>
                </c:pt>
                <c:pt idx="14">
                  <c:v>296</c:v>
                </c:pt>
                <c:pt idx="15">
                  <c:v>434</c:v>
                </c:pt>
                <c:pt idx="16">
                  <c:v>405</c:v>
                </c:pt>
                <c:pt idx="17">
                  <c:v>189</c:v>
                </c:pt>
                <c:pt idx="18">
                  <c:v>141</c:v>
                </c:pt>
                <c:pt idx="19">
                  <c:v>72</c:v>
                </c:pt>
                <c:pt idx="20">
                  <c:v>77</c:v>
                </c:pt>
                <c:pt idx="21">
                  <c:v>43</c:v>
                </c:pt>
                <c:pt idx="22">
                  <c:v>41</c:v>
                </c:pt>
                <c:pt idx="23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'výsledky celkem'!$G$4:$G$5</c:f>
              <c:strCache>
                <c:ptCount val="1"/>
                <c:pt idx="0">
                  <c:v>z toho k Paskov. NA + BUS</c:v>
                </c:pt>
              </c:strCache>
            </c:strRef>
          </c:tx>
          <c:spPr>
            <a:solidFill>
              <a:srgbClr val="000000"/>
            </a:solidFill>
            <a:ln w="25200">
              <a:solidFill>
                <a:srgbClr val="000000"/>
              </a:solidFill>
              <a:custDash>
                <a:ds d="151000" sp="151000"/>
              </a:custDash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'výsledky celkem'!$G$6:$G$29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17</c:v>
                </c:pt>
                <c:pt idx="6">
                  <c:v>35</c:v>
                </c:pt>
                <c:pt idx="7">
                  <c:v>50</c:v>
                </c:pt>
                <c:pt idx="8">
                  <c:v>49</c:v>
                </c:pt>
                <c:pt idx="9">
                  <c:v>59</c:v>
                </c:pt>
                <c:pt idx="10">
                  <c:v>65</c:v>
                </c:pt>
                <c:pt idx="11">
                  <c:v>57</c:v>
                </c:pt>
                <c:pt idx="12">
                  <c:v>69</c:v>
                </c:pt>
                <c:pt idx="13">
                  <c:v>58</c:v>
                </c:pt>
                <c:pt idx="14">
                  <c:v>64</c:v>
                </c:pt>
                <c:pt idx="15">
                  <c:v>74</c:v>
                </c:pt>
                <c:pt idx="16">
                  <c:v>63</c:v>
                </c:pt>
                <c:pt idx="17">
                  <c:v>27</c:v>
                </c:pt>
                <c:pt idx="18">
                  <c:v>17</c:v>
                </c:pt>
                <c:pt idx="19">
                  <c:v>10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65364394"/>
        <c:axId val="83600902"/>
      </c:lineChart>
      <c:catAx>
        <c:axId val="65364394"/>
        <c:scaling>
          <c:orientation val="minMax"/>
        </c:scaling>
        <c:delete val="0"/>
        <c:axPos val="b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Arial CE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Arial CE"/>
                  </a:rPr>
                  <a:t>HODINY</a:t>
                </a:r>
              </a:p>
            </c:rich>
          </c:tx>
          <c:layout>
            <c:manualLayout>
              <c:xMode val="edge"/>
              <c:yMode val="edge"/>
              <c:x val="0.485262109418231"/>
              <c:y val="0.947914110429448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5400000"/>
          <a:lstStyle/>
          <a:p>
            <a:pPr>
              <a:defRPr b="0" sz="1000" spc="-1" strike="noStrike">
                <a:solidFill>
                  <a:srgbClr val="000000"/>
                </a:solidFill>
                <a:latin typeface="Arial CE"/>
              </a:defRPr>
            </a:pPr>
          </a:p>
        </c:txPr>
        <c:crossAx val="83600902"/>
        <c:crossesAt val="0"/>
        <c:auto val="1"/>
        <c:lblAlgn val="ctr"/>
        <c:lblOffset val="100"/>
      </c:catAx>
      <c:valAx>
        <c:axId val="8360090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Arial CE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Arial CE"/>
                  </a:rPr>
                  <a:t>POČET VOZIDEL</a:t>
                </a:r>
              </a:p>
            </c:rich>
          </c:tx>
          <c:layout>
            <c:manualLayout>
              <c:xMode val="edge"/>
              <c:yMode val="edge"/>
              <c:x val="0.00922271000110673"/>
              <c:y val="0.443312883435583"/>
            </c:manualLayout>
          </c:layout>
          <c:overlay val="0"/>
          <c:spPr>
            <a:noFill/>
            <a:ln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 CE"/>
              </a:defRPr>
            </a:pPr>
          </a:p>
        </c:txPr>
        <c:crossAx val="65364394"/>
        <c:crossesAt val="1"/>
        <c:crossBetween val="midCat"/>
      </c:valAx>
      <c:spPr>
        <a:noFill/>
        <a:ln w="12600">
          <a:solidFill>
            <a:srgbClr val="808080"/>
          </a:solidFill>
          <a:round/>
        </a:ln>
      </c:spPr>
    </c:plotArea>
    <c:legend>
      <c:layout>
        <c:manualLayout>
          <c:xMode val="edge"/>
          <c:yMode val="edge"/>
          <c:x val="0.708562363965027"/>
          <c:y val="0.153006134969325"/>
          <c:w val="0.251152838750138"/>
          <c:h val="0.181779141104294"/>
        </c:manualLayout>
      </c:layout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b="0" sz="920" spc="-1" strike="noStrike">
              <a:solidFill>
                <a:srgbClr val="000000"/>
              </a:solidFill>
              <a:latin typeface="Arial CE"/>
            </a:defRPr>
          </a:pPr>
        </a:p>
      </c:txPr>
    </c:legend>
    <c:plotVisOnly val="1"/>
    <c:dispBlanksAs val="gap"/>
  </c:chart>
  <c:spPr>
    <a:solidFill>
      <a:srgbClr val="ffffff"/>
    </a:solidFill>
    <a:ln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10440</xdr:colOff>
      <xdr:row>43</xdr:row>
      <xdr:rowOff>47880</xdr:rowOff>
    </xdr:from>
    <xdr:to>
      <xdr:col>10</xdr:col>
      <xdr:colOff>885600</xdr:colOff>
      <xdr:row>79</xdr:row>
      <xdr:rowOff>86040</xdr:rowOff>
    </xdr:to>
    <xdr:graphicFrame>
      <xdr:nvGraphicFramePr>
        <xdr:cNvPr id="0" name="Chart 1"/>
        <xdr:cNvGraphicFramePr/>
      </xdr:nvGraphicFramePr>
      <xdr:xfrm>
        <a:off x="10440" y="7048440"/>
        <a:ext cx="9758160" cy="586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RowHeight="12.75" zeroHeight="false" outlineLevelRow="0" outlineLevelCol="0"/>
  <cols>
    <col collapsed="false" customWidth="true" hidden="false" outlineLevel="0" max="1" min="1" style="0" width="8.98"/>
    <col collapsed="false" customWidth="true" hidden="false" outlineLevel="0" max="2" min="2" style="0" width="10.12"/>
    <col collapsed="false" customWidth="true" hidden="false" outlineLevel="0" max="3" min="3" style="0" width="8.13"/>
    <col collapsed="false" customWidth="true" hidden="false" outlineLevel="0" max="4" min="4" style="0" width="13.4"/>
    <col collapsed="false" customWidth="true" hidden="false" outlineLevel="0" max="5" min="5" style="0" width="9.98"/>
    <col collapsed="false" customWidth="true" hidden="false" outlineLevel="0" max="7" min="6" style="0" width="9.4"/>
    <col collapsed="false" customWidth="true" hidden="false" outlineLevel="0" max="8" min="8" style="0" width="10.4"/>
    <col collapsed="false" customWidth="true" hidden="false" outlineLevel="0" max="1025" min="9" style="0" width="6.84"/>
  </cols>
  <sheetData>
    <row r="1" customFormat="false" ht="12.75" hidden="false" customHeight="false" outlineLevel="0" collapsed="false">
      <c r="A1" s="1" t="s">
        <v>0</v>
      </c>
      <c r="B1" s="0" t="s">
        <v>1</v>
      </c>
      <c r="C1" s="1"/>
      <c r="J1" s="1" t="s">
        <v>2</v>
      </c>
      <c r="K1" s="1"/>
      <c r="O1" s="1"/>
    </row>
    <row r="2" customFormat="false" ht="12.75" hidden="false" customHeight="false" outlineLevel="0" collapsed="false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O2" s="1"/>
      <c r="P2" s="1"/>
      <c r="Q2" s="1"/>
      <c r="R2" s="1"/>
      <c r="S2" s="1"/>
    </row>
    <row r="3" customFormat="false" ht="12.75" hidden="false" customHeight="false" outlineLevel="0" collapsed="false">
      <c r="A3" s="2"/>
      <c r="B3" s="2"/>
      <c r="C3" s="3"/>
      <c r="D3" s="2"/>
      <c r="E3" s="2"/>
      <c r="F3" s="2"/>
      <c r="G3" s="2"/>
      <c r="H3" s="2"/>
      <c r="O3" s="1"/>
    </row>
    <row r="4" customFormat="false" ht="12.75" hidden="false" customHeight="false" outlineLevel="0" collapsed="false">
      <c r="A4" s="2" t="n">
        <v>1</v>
      </c>
      <c r="B4" s="4" t="n">
        <v>43748</v>
      </c>
      <c r="C4" s="3" t="n">
        <v>0</v>
      </c>
      <c r="D4" s="2" t="n">
        <v>52</v>
      </c>
      <c r="E4" s="2" t="n">
        <v>3</v>
      </c>
      <c r="F4" s="2" t="n">
        <v>0</v>
      </c>
      <c r="G4" s="2" t="n">
        <v>0</v>
      </c>
      <c r="H4" s="2" t="n">
        <v>3</v>
      </c>
      <c r="I4" s="1"/>
      <c r="J4" s="5" t="n">
        <f aca="false">SUM(H4:H27)</f>
        <v>3342</v>
      </c>
      <c r="O4" s="1"/>
      <c r="P4" s="6"/>
      <c r="Q4" s="6"/>
      <c r="R4" s="1"/>
      <c r="S4" s="6"/>
      <c r="T4" s="1"/>
      <c r="U4" s="1"/>
    </row>
    <row r="5" customFormat="false" ht="12.75" hidden="false" customHeight="false" outlineLevel="0" collapsed="false">
      <c r="A5" s="2" t="n">
        <v>2</v>
      </c>
      <c r="B5" s="4" t="n">
        <v>43748</v>
      </c>
      <c r="C5" s="3" t="n">
        <v>0.0416666666666667</v>
      </c>
      <c r="D5" s="2" t="n">
        <v>50</v>
      </c>
      <c r="E5" s="2" t="n">
        <v>1</v>
      </c>
      <c r="F5" s="2" t="n">
        <v>0</v>
      </c>
      <c r="G5" s="2" t="n">
        <v>1</v>
      </c>
      <c r="H5" s="2" t="n">
        <v>2</v>
      </c>
      <c r="I5" s="1"/>
      <c r="J5" s="5"/>
      <c r="O5" s="1"/>
      <c r="P5" s="6"/>
      <c r="Q5" s="6"/>
      <c r="R5" s="1"/>
      <c r="S5" s="6"/>
      <c r="T5" s="1"/>
      <c r="U5" s="1"/>
    </row>
    <row r="6" customFormat="false" ht="12.75" hidden="false" customHeight="false" outlineLevel="0" collapsed="false">
      <c r="A6" s="2" t="n">
        <v>3</v>
      </c>
      <c r="B6" s="4" t="n">
        <v>43748</v>
      </c>
      <c r="C6" s="3" t="n">
        <v>0.0833333333333333</v>
      </c>
      <c r="D6" s="2" t="n">
        <v>56</v>
      </c>
      <c r="E6" s="2" t="n">
        <v>5</v>
      </c>
      <c r="F6" s="2" t="n">
        <v>3</v>
      </c>
      <c r="G6" s="2" t="n">
        <v>0</v>
      </c>
      <c r="H6" s="2" t="n">
        <v>8</v>
      </c>
      <c r="I6" s="1"/>
      <c r="J6" s="5"/>
      <c r="O6" s="1"/>
      <c r="P6" s="6"/>
      <c r="Q6" s="6"/>
      <c r="R6" s="1"/>
      <c r="S6" s="6"/>
      <c r="T6" s="1"/>
      <c r="U6" s="1"/>
    </row>
    <row r="7" customFormat="false" ht="12.75" hidden="false" customHeight="false" outlineLevel="0" collapsed="false">
      <c r="A7" s="2" t="n">
        <v>4</v>
      </c>
      <c r="B7" s="4" t="n">
        <v>43748</v>
      </c>
      <c r="C7" s="3" t="n">
        <v>0.125</v>
      </c>
      <c r="D7" s="2" t="n">
        <v>53</v>
      </c>
      <c r="E7" s="2" t="n">
        <v>5</v>
      </c>
      <c r="F7" s="2" t="n">
        <v>4</v>
      </c>
      <c r="G7" s="2" t="n">
        <v>0</v>
      </c>
      <c r="H7" s="2" t="n">
        <v>9</v>
      </c>
      <c r="I7" s="1"/>
      <c r="J7" s="5"/>
      <c r="O7" s="1"/>
      <c r="P7" s="6"/>
      <c r="Q7" s="6"/>
      <c r="R7" s="1"/>
      <c r="S7" s="6"/>
      <c r="T7" s="1"/>
      <c r="U7" s="1"/>
    </row>
    <row r="8" customFormat="false" ht="12.75" hidden="false" customHeight="false" outlineLevel="0" collapsed="false">
      <c r="A8" s="2" t="n">
        <v>5</v>
      </c>
      <c r="B8" s="4" t="n">
        <v>43748</v>
      </c>
      <c r="C8" s="3" t="n">
        <v>0.166666666666667</v>
      </c>
      <c r="D8" s="2" t="n">
        <v>52</v>
      </c>
      <c r="E8" s="2" t="n">
        <v>12</v>
      </c>
      <c r="F8" s="2" t="n">
        <v>3</v>
      </c>
      <c r="G8" s="2" t="n">
        <v>3</v>
      </c>
      <c r="H8" s="2" t="n">
        <v>18</v>
      </c>
      <c r="I8" s="1"/>
      <c r="J8" s="5"/>
      <c r="O8" s="1"/>
      <c r="P8" s="6"/>
      <c r="Q8" s="6"/>
      <c r="R8" s="1"/>
      <c r="S8" s="6"/>
      <c r="T8" s="1"/>
      <c r="U8" s="1"/>
    </row>
    <row r="9" customFormat="false" ht="12.75" hidden="false" customHeight="false" outlineLevel="0" collapsed="false">
      <c r="A9" s="2" t="n">
        <v>6</v>
      </c>
      <c r="B9" s="4" t="n">
        <v>43748</v>
      </c>
      <c r="C9" s="3" t="n">
        <v>0.208333333333333</v>
      </c>
      <c r="D9" s="2" t="n">
        <v>54</v>
      </c>
      <c r="E9" s="2" t="n">
        <v>133</v>
      </c>
      <c r="F9" s="2" t="n">
        <v>7</v>
      </c>
      <c r="G9" s="2" t="n">
        <v>13</v>
      </c>
      <c r="H9" s="2" t="n">
        <v>153</v>
      </c>
      <c r="I9" s="1"/>
      <c r="J9" s="5"/>
      <c r="O9" s="1"/>
      <c r="P9" s="6"/>
      <c r="Q9" s="6"/>
      <c r="R9" s="1"/>
      <c r="S9" s="6"/>
      <c r="T9" s="1"/>
      <c r="U9" s="1"/>
    </row>
    <row r="10" customFormat="false" ht="12.75" hidden="false" customHeight="false" outlineLevel="0" collapsed="false">
      <c r="A10" s="2" t="n">
        <v>7</v>
      </c>
      <c r="B10" s="4" t="n">
        <v>43748</v>
      </c>
      <c r="C10" s="3" t="n">
        <v>0.25</v>
      </c>
      <c r="D10" s="2" t="n">
        <v>51</v>
      </c>
      <c r="E10" s="2" t="n">
        <v>199</v>
      </c>
      <c r="F10" s="2" t="n">
        <v>21</v>
      </c>
      <c r="G10" s="2" t="n">
        <v>48</v>
      </c>
      <c r="H10" s="2" t="n">
        <v>268</v>
      </c>
      <c r="I10" s="1"/>
      <c r="J10" s="5"/>
      <c r="O10" s="1"/>
      <c r="P10" s="6"/>
      <c r="Q10" s="6"/>
      <c r="R10" s="1"/>
      <c r="S10" s="6"/>
      <c r="T10" s="1"/>
      <c r="U10" s="1"/>
    </row>
    <row r="11" customFormat="false" ht="12.75" hidden="false" customHeight="false" outlineLevel="0" collapsed="false">
      <c r="A11" s="2" t="n">
        <v>8</v>
      </c>
      <c r="B11" s="4" t="n">
        <v>43748</v>
      </c>
      <c r="C11" s="3" t="n">
        <v>0.291666666666667</v>
      </c>
      <c r="D11" s="2" t="n">
        <v>52</v>
      </c>
      <c r="E11" s="2" t="n">
        <v>240</v>
      </c>
      <c r="F11" s="2" t="n">
        <v>31</v>
      </c>
      <c r="G11" s="2" t="n">
        <v>61</v>
      </c>
      <c r="H11" s="2" t="n">
        <v>332</v>
      </c>
      <c r="I11" s="1"/>
      <c r="J11" s="5"/>
      <c r="O11" s="1"/>
      <c r="P11" s="6"/>
      <c r="Q11" s="6"/>
      <c r="R11" s="1"/>
      <c r="S11" s="6"/>
      <c r="T11" s="1"/>
      <c r="U11" s="1"/>
    </row>
    <row r="12" customFormat="false" ht="12.75" hidden="false" customHeight="false" outlineLevel="0" collapsed="false">
      <c r="A12" s="2" t="n">
        <v>9</v>
      </c>
      <c r="B12" s="4" t="n">
        <v>43748</v>
      </c>
      <c r="C12" s="3" t="n">
        <v>0.333333333333333</v>
      </c>
      <c r="D12" s="2" t="n">
        <v>52</v>
      </c>
      <c r="E12" s="2" t="n">
        <v>176</v>
      </c>
      <c r="F12" s="2" t="n">
        <v>35</v>
      </c>
      <c r="G12" s="2" t="n">
        <v>46</v>
      </c>
      <c r="H12" s="2" t="n">
        <v>257</v>
      </c>
      <c r="I12" s="1"/>
      <c r="J12" s="5"/>
      <c r="O12" s="1"/>
      <c r="P12" s="6"/>
      <c r="Q12" s="6"/>
      <c r="R12" s="1"/>
      <c r="S12" s="6"/>
      <c r="T12" s="1"/>
      <c r="U12" s="1"/>
    </row>
    <row r="13" customFormat="false" ht="12.75" hidden="false" customHeight="false" outlineLevel="0" collapsed="false">
      <c r="A13" s="2" t="n">
        <v>10</v>
      </c>
      <c r="B13" s="4" t="n">
        <v>43748</v>
      </c>
      <c r="C13" s="3" t="n">
        <v>0.375</v>
      </c>
      <c r="D13" s="2" t="n">
        <v>53</v>
      </c>
      <c r="E13" s="2" t="n">
        <v>141</v>
      </c>
      <c r="F13" s="2" t="n">
        <v>28</v>
      </c>
      <c r="G13" s="2" t="n">
        <v>37</v>
      </c>
      <c r="H13" s="2" t="n">
        <v>206</v>
      </c>
      <c r="I13" s="1"/>
      <c r="J13" s="5"/>
      <c r="O13" s="1"/>
      <c r="P13" s="6"/>
      <c r="Q13" s="6"/>
      <c r="R13" s="1"/>
      <c r="S13" s="6"/>
      <c r="T13" s="1"/>
      <c r="U13" s="1"/>
    </row>
    <row r="14" customFormat="false" ht="12.75" hidden="false" customHeight="false" outlineLevel="0" collapsed="false">
      <c r="A14" s="2" t="n">
        <v>11</v>
      </c>
      <c r="B14" s="4" t="n">
        <v>43748</v>
      </c>
      <c r="C14" s="3" t="n">
        <v>0.416666666666667</v>
      </c>
      <c r="D14" s="2" t="n">
        <v>52</v>
      </c>
      <c r="E14" s="2" t="n">
        <v>121</v>
      </c>
      <c r="F14" s="2" t="n">
        <v>31</v>
      </c>
      <c r="G14" s="2" t="n">
        <v>45</v>
      </c>
      <c r="H14" s="2" t="n">
        <v>197</v>
      </c>
      <c r="I14" s="1"/>
      <c r="J14" s="5"/>
      <c r="O14" s="1"/>
      <c r="P14" s="6"/>
      <c r="Q14" s="6"/>
      <c r="R14" s="1"/>
      <c r="S14" s="6"/>
      <c r="T14" s="1"/>
      <c r="U14" s="1"/>
    </row>
    <row r="15" customFormat="false" ht="12.75" hidden="false" customHeight="false" outlineLevel="0" collapsed="false">
      <c r="A15" s="2" t="n">
        <v>12</v>
      </c>
      <c r="B15" s="4" t="n">
        <v>43748</v>
      </c>
      <c r="C15" s="3" t="n">
        <v>0.458333333333333</v>
      </c>
      <c r="D15" s="2" t="n">
        <v>53</v>
      </c>
      <c r="E15" s="2" t="n">
        <v>129</v>
      </c>
      <c r="F15" s="2" t="n">
        <v>24</v>
      </c>
      <c r="G15" s="2" t="n">
        <v>45</v>
      </c>
      <c r="H15" s="2" t="n">
        <v>198</v>
      </c>
      <c r="I15" s="1"/>
      <c r="J15" s="5"/>
      <c r="O15" s="1"/>
      <c r="P15" s="6"/>
      <c r="Q15" s="6"/>
      <c r="R15" s="1"/>
      <c r="S15" s="6"/>
      <c r="T15" s="1"/>
      <c r="U15" s="1"/>
    </row>
    <row r="16" customFormat="false" ht="12.75" hidden="false" customHeight="false" outlineLevel="0" collapsed="false">
      <c r="A16" s="2" t="n">
        <v>13</v>
      </c>
      <c r="B16" s="4" t="n">
        <v>43748</v>
      </c>
      <c r="C16" s="3" t="n">
        <v>0.5</v>
      </c>
      <c r="D16" s="2" t="n">
        <v>54</v>
      </c>
      <c r="E16" s="2" t="n">
        <v>135</v>
      </c>
      <c r="F16" s="2" t="n">
        <v>21</v>
      </c>
      <c r="G16" s="2" t="n">
        <v>47</v>
      </c>
      <c r="H16" s="2" t="n">
        <v>203</v>
      </c>
      <c r="I16" s="1"/>
      <c r="J16" s="5"/>
      <c r="O16" s="1"/>
      <c r="P16" s="6"/>
      <c r="Q16" s="6"/>
      <c r="R16" s="1"/>
      <c r="S16" s="6"/>
      <c r="T16" s="1"/>
      <c r="U16" s="1"/>
    </row>
    <row r="17" customFormat="false" ht="12.75" hidden="false" customHeight="false" outlineLevel="0" collapsed="false">
      <c r="A17" s="2" t="n">
        <v>14</v>
      </c>
      <c r="B17" s="4" t="n">
        <v>43748</v>
      </c>
      <c r="C17" s="3" t="n">
        <v>0.541666666666667</v>
      </c>
      <c r="D17" s="2" t="n">
        <v>54</v>
      </c>
      <c r="E17" s="2" t="n">
        <v>190</v>
      </c>
      <c r="F17" s="2" t="n">
        <v>18</v>
      </c>
      <c r="G17" s="2" t="n">
        <v>38</v>
      </c>
      <c r="H17" s="2" t="n">
        <v>246</v>
      </c>
      <c r="I17" s="1"/>
      <c r="J17" s="5"/>
      <c r="O17" s="1"/>
      <c r="P17" s="6"/>
      <c r="Q17" s="6"/>
      <c r="R17" s="1"/>
      <c r="S17" s="6"/>
      <c r="T17" s="1"/>
      <c r="U17" s="1"/>
    </row>
    <row r="18" customFormat="false" ht="12.75" hidden="false" customHeight="false" outlineLevel="0" collapsed="false">
      <c r="A18" s="2" t="n">
        <v>15</v>
      </c>
      <c r="B18" s="4" t="n">
        <v>43748</v>
      </c>
      <c r="C18" s="3" t="n">
        <v>0.583333333333333</v>
      </c>
      <c r="D18" s="2" t="n">
        <v>55</v>
      </c>
      <c r="E18" s="2" t="n">
        <v>223</v>
      </c>
      <c r="F18" s="2" t="n">
        <v>20</v>
      </c>
      <c r="G18" s="2" t="n">
        <v>29</v>
      </c>
      <c r="H18" s="2" t="n">
        <v>272</v>
      </c>
      <c r="I18" s="1"/>
      <c r="J18" s="5"/>
      <c r="O18" s="1"/>
      <c r="P18" s="6"/>
      <c r="Q18" s="6"/>
      <c r="R18" s="1"/>
      <c r="S18" s="6"/>
      <c r="T18" s="1"/>
      <c r="U18" s="1"/>
    </row>
    <row r="19" customFormat="false" ht="12.75" hidden="false" customHeight="false" outlineLevel="0" collapsed="false">
      <c r="A19" s="2" t="n">
        <v>16</v>
      </c>
      <c r="B19" s="4" t="n">
        <v>43748</v>
      </c>
      <c r="C19" s="3" t="n">
        <v>0.625</v>
      </c>
      <c r="D19" s="2" t="n">
        <v>55</v>
      </c>
      <c r="E19" s="2" t="n">
        <v>195</v>
      </c>
      <c r="F19" s="2" t="n">
        <v>18</v>
      </c>
      <c r="G19" s="2" t="n">
        <v>17</v>
      </c>
      <c r="H19" s="2" t="n">
        <v>230</v>
      </c>
      <c r="I19" s="1"/>
      <c r="J19" s="5"/>
      <c r="O19" s="1"/>
      <c r="P19" s="6"/>
      <c r="Q19" s="6"/>
      <c r="R19" s="1"/>
      <c r="S19" s="6"/>
      <c r="T19" s="1"/>
      <c r="U19" s="1"/>
    </row>
    <row r="20" customFormat="false" ht="12.75" hidden="false" customHeight="false" outlineLevel="0" collapsed="false">
      <c r="A20" s="2" t="n">
        <v>17</v>
      </c>
      <c r="B20" s="4" t="n">
        <v>43748</v>
      </c>
      <c r="C20" s="3" t="n">
        <v>0.666666666666667</v>
      </c>
      <c r="D20" s="2" t="n">
        <v>56</v>
      </c>
      <c r="E20" s="2" t="n">
        <v>171</v>
      </c>
      <c r="F20" s="2" t="n">
        <v>11</v>
      </c>
      <c r="G20" s="2" t="n">
        <v>13</v>
      </c>
      <c r="H20" s="2" t="n">
        <v>195</v>
      </c>
      <c r="I20" s="1"/>
      <c r="J20" s="5"/>
      <c r="O20" s="1"/>
      <c r="P20" s="6"/>
      <c r="Q20" s="6"/>
      <c r="R20" s="1"/>
      <c r="S20" s="6"/>
      <c r="T20" s="1"/>
      <c r="U20" s="1"/>
    </row>
    <row r="21" customFormat="false" ht="12.75" hidden="false" customHeight="false" outlineLevel="0" collapsed="false">
      <c r="A21" s="2" t="n">
        <v>18</v>
      </c>
      <c r="B21" s="4" t="n">
        <v>43748</v>
      </c>
      <c r="C21" s="3" t="n">
        <v>0.708333333333333</v>
      </c>
      <c r="D21" s="2" t="n">
        <v>56</v>
      </c>
      <c r="E21" s="2" t="n">
        <v>159</v>
      </c>
      <c r="F21" s="2" t="n">
        <v>17</v>
      </c>
      <c r="G21" s="2" t="n">
        <v>6</v>
      </c>
      <c r="H21" s="2" t="n">
        <v>182</v>
      </c>
      <c r="I21" s="1"/>
      <c r="J21" s="5"/>
      <c r="O21" s="1"/>
      <c r="P21" s="6"/>
      <c r="Q21" s="6"/>
      <c r="R21" s="1"/>
      <c r="S21" s="6"/>
      <c r="T21" s="1"/>
      <c r="U21" s="1"/>
    </row>
    <row r="22" customFormat="false" ht="12.75" hidden="false" customHeight="false" outlineLevel="0" collapsed="false">
      <c r="A22" s="2" t="n">
        <v>19</v>
      </c>
      <c r="B22" s="4" t="n">
        <v>43748</v>
      </c>
      <c r="C22" s="3" t="n">
        <v>0.75</v>
      </c>
      <c r="D22" s="2" t="n">
        <v>55</v>
      </c>
      <c r="E22" s="2" t="n">
        <v>143</v>
      </c>
      <c r="F22" s="2" t="n">
        <v>2</v>
      </c>
      <c r="G22" s="2" t="n">
        <v>2</v>
      </c>
      <c r="H22" s="2" t="n">
        <v>147</v>
      </c>
      <c r="I22" s="1"/>
      <c r="J22" s="5"/>
      <c r="O22" s="1"/>
      <c r="P22" s="6"/>
      <c r="Q22" s="6"/>
      <c r="R22" s="1"/>
      <c r="S22" s="6"/>
      <c r="T22" s="1"/>
      <c r="U22" s="1"/>
    </row>
    <row r="23" customFormat="false" ht="12.75" hidden="false" customHeight="false" outlineLevel="0" collapsed="false">
      <c r="A23" s="2" t="n">
        <v>20</v>
      </c>
      <c r="B23" s="4" t="n">
        <v>43748</v>
      </c>
      <c r="C23" s="3" t="n">
        <v>0.791666666666667</v>
      </c>
      <c r="D23" s="2" t="n">
        <v>56</v>
      </c>
      <c r="E23" s="2" t="n">
        <v>76</v>
      </c>
      <c r="F23" s="2" t="n">
        <v>2</v>
      </c>
      <c r="G23" s="2" t="n">
        <v>4</v>
      </c>
      <c r="H23" s="2" t="n">
        <v>82</v>
      </c>
      <c r="I23" s="1"/>
      <c r="J23" s="5"/>
      <c r="O23" s="1"/>
      <c r="P23" s="6"/>
      <c r="Q23" s="6"/>
      <c r="R23" s="1"/>
      <c r="S23" s="6"/>
      <c r="T23" s="1"/>
      <c r="U23" s="1"/>
    </row>
    <row r="24" customFormat="false" ht="12.75" hidden="false" customHeight="false" outlineLevel="0" collapsed="false">
      <c r="A24" s="2" t="n">
        <v>21</v>
      </c>
      <c r="B24" s="4" t="n">
        <v>43748</v>
      </c>
      <c r="C24" s="3" t="n">
        <v>0.833333333333333</v>
      </c>
      <c r="D24" s="2" t="n">
        <v>55</v>
      </c>
      <c r="E24" s="2" t="n">
        <v>49</v>
      </c>
      <c r="F24" s="2" t="n">
        <v>1</v>
      </c>
      <c r="G24" s="2" t="n">
        <v>1</v>
      </c>
      <c r="H24" s="2" t="n">
        <v>51</v>
      </c>
      <c r="I24" s="1"/>
      <c r="J24" s="5"/>
      <c r="O24" s="1"/>
      <c r="P24" s="6"/>
      <c r="Q24" s="6"/>
      <c r="R24" s="1"/>
      <c r="S24" s="6"/>
      <c r="T24" s="1"/>
      <c r="U24" s="1"/>
    </row>
    <row r="25" customFormat="false" ht="12.75" hidden="false" customHeight="false" outlineLevel="0" collapsed="false">
      <c r="A25" s="2" t="n">
        <v>22</v>
      </c>
      <c r="B25" s="4" t="n">
        <v>43748</v>
      </c>
      <c r="C25" s="3" t="n">
        <v>0.875</v>
      </c>
      <c r="D25" s="2" t="n">
        <v>54</v>
      </c>
      <c r="E25" s="2" t="n">
        <v>55</v>
      </c>
      <c r="F25" s="2" t="n">
        <v>0</v>
      </c>
      <c r="G25" s="2" t="n">
        <v>2</v>
      </c>
      <c r="H25" s="2" t="n">
        <v>57</v>
      </c>
      <c r="I25" s="1"/>
      <c r="J25" s="5"/>
      <c r="O25" s="1"/>
      <c r="P25" s="6"/>
      <c r="Q25" s="6"/>
      <c r="R25" s="1"/>
      <c r="S25" s="6"/>
      <c r="T25" s="1"/>
      <c r="U25" s="1"/>
    </row>
    <row r="26" customFormat="false" ht="12.75" hidden="false" customHeight="false" outlineLevel="0" collapsed="false">
      <c r="A26" s="2" t="n">
        <v>23</v>
      </c>
      <c r="B26" s="4" t="n">
        <v>43748</v>
      </c>
      <c r="C26" s="3" t="n">
        <v>0.916666666666667</v>
      </c>
      <c r="D26" s="2" t="n">
        <v>55</v>
      </c>
      <c r="E26" s="2" t="n">
        <v>19</v>
      </c>
      <c r="F26" s="2" t="n">
        <v>0</v>
      </c>
      <c r="G26" s="2" t="n">
        <v>2</v>
      </c>
      <c r="H26" s="2" t="n">
        <v>21</v>
      </c>
      <c r="I26" s="1"/>
      <c r="J26" s="5"/>
      <c r="O26" s="1"/>
      <c r="P26" s="6"/>
      <c r="Q26" s="6"/>
      <c r="R26" s="1"/>
      <c r="S26" s="6"/>
      <c r="T26" s="1"/>
      <c r="U26" s="1"/>
    </row>
    <row r="27" customFormat="false" ht="12.75" hidden="false" customHeight="false" outlineLevel="0" collapsed="false">
      <c r="A27" s="2" t="n">
        <v>24</v>
      </c>
      <c r="B27" s="4" t="n">
        <v>43748</v>
      </c>
      <c r="C27" s="3" t="n">
        <v>0.958333333333333</v>
      </c>
      <c r="D27" s="2" t="n">
        <v>48</v>
      </c>
      <c r="E27" s="2" t="n">
        <v>5</v>
      </c>
      <c r="F27" s="2" t="n">
        <v>0</v>
      </c>
      <c r="G27" s="2" t="n">
        <v>0</v>
      </c>
      <c r="H27" s="2" t="n">
        <v>5</v>
      </c>
      <c r="I27" s="1"/>
      <c r="J27" s="5"/>
      <c r="O27" s="1"/>
      <c r="P27" s="6"/>
      <c r="Q27" s="6"/>
      <c r="R27" s="1"/>
      <c r="S27" s="6"/>
      <c r="T27" s="1"/>
      <c r="U27" s="1"/>
    </row>
    <row r="28" customFormat="false" ht="12.75" hidden="false" customHeight="false" outlineLevel="0" collapsed="false">
      <c r="A28" s="2" t="n">
        <v>25</v>
      </c>
      <c r="B28" s="4"/>
      <c r="C28" s="3"/>
      <c r="D28" s="2"/>
      <c r="E28" s="2"/>
      <c r="F28" s="2"/>
      <c r="G28" s="2"/>
      <c r="H28" s="2"/>
      <c r="I28" s="1"/>
      <c r="J28" s="5" t="n">
        <f aca="false">SUM(H28:H51)</f>
        <v>0</v>
      </c>
      <c r="O28" s="1"/>
      <c r="P28" s="1"/>
      <c r="Q28" s="6"/>
      <c r="R28" s="6"/>
      <c r="S28" s="1"/>
      <c r="T28" s="6"/>
      <c r="U28" s="1"/>
    </row>
    <row r="29" customFormat="false" ht="12.75" hidden="false" customHeight="false" outlineLevel="0" collapsed="false">
      <c r="A29" s="2" t="n">
        <v>26</v>
      </c>
      <c r="B29" s="4"/>
      <c r="C29" s="3"/>
      <c r="D29" s="2"/>
      <c r="E29" s="2"/>
      <c r="F29" s="2"/>
      <c r="G29" s="2"/>
      <c r="H29" s="2"/>
      <c r="I29" s="2"/>
      <c r="O29" s="1"/>
      <c r="P29" s="1"/>
      <c r="Q29" s="7"/>
    </row>
    <row r="30" customFormat="false" ht="12.75" hidden="false" customHeight="false" outlineLevel="0" collapsed="false">
      <c r="A30" s="2" t="n">
        <v>27</v>
      </c>
      <c r="B30" s="4"/>
      <c r="C30" s="3"/>
      <c r="D30" s="2"/>
      <c r="E30" s="2"/>
      <c r="F30" s="2"/>
      <c r="G30" s="2"/>
      <c r="H30" s="2"/>
      <c r="I30" s="1"/>
    </row>
    <row r="31" customFormat="false" ht="12.75" hidden="false" customHeight="false" outlineLevel="0" collapsed="false">
      <c r="A31" s="2" t="n">
        <v>28</v>
      </c>
      <c r="B31" s="4"/>
      <c r="C31" s="3"/>
      <c r="D31" s="2"/>
      <c r="E31" s="2"/>
      <c r="F31" s="2"/>
      <c r="G31" s="2"/>
      <c r="H31" s="2"/>
      <c r="I31" s="1"/>
    </row>
    <row r="32" customFormat="false" ht="12.75" hidden="false" customHeight="false" outlineLevel="0" collapsed="false">
      <c r="A32" s="2" t="n">
        <v>29</v>
      </c>
      <c r="B32" s="4"/>
      <c r="C32" s="3"/>
      <c r="D32" s="2"/>
      <c r="E32" s="2"/>
      <c r="F32" s="2"/>
      <c r="G32" s="2"/>
      <c r="H32" s="2"/>
      <c r="I32" s="2"/>
      <c r="J32" s="2"/>
    </row>
    <row r="33" customFormat="false" ht="12.75" hidden="false" customHeight="false" outlineLevel="0" collapsed="false">
      <c r="A33" s="2" t="n">
        <v>30</v>
      </c>
      <c r="B33" s="4"/>
      <c r="C33" s="3"/>
      <c r="D33" s="2"/>
      <c r="E33" s="2"/>
      <c r="F33" s="2"/>
      <c r="G33" s="2"/>
      <c r="H33" s="2"/>
      <c r="I33" s="2"/>
      <c r="J33" s="2"/>
    </row>
    <row r="34" customFormat="false" ht="12.75" hidden="false" customHeight="false" outlineLevel="0" collapsed="false">
      <c r="A34" s="2" t="n">
        <v>31</v>
      </c>
      <c r="B34" s="4"/>
      <c r="C34" s="3"/>
      <c r="D34" s="2"/>
      <c r="E34" s="2"/>
      <c r="F34" s="2"/>
      <c r="G34" s="2"/>
      <c r="H34" s="2"/>
      <c r="I34" s="2"/>
      <c r="J34" s="2"/>
    </row>
    <row r="35" customFormat="false" ht="12.75" hidden="false" customHeight="false" outlineLevel="0" collapsed="false">
      <c r="A35" s="2" t="n">
        <v>32</v>
      </c>
      <c r="B35" s="4"/>
      <c r="C35" s="3"/>
      <c r="D35" s="2"/>
      <c r="E35" s="2"/>
      <c r="F35" s="2"/>
      <c r="G35" s="2"/>
      <c r="H35" s="2"/>
      <c r="I35" s="2"/>
      <c r="J35" s="2"/>
    </row>
    <row r="36" customFormat="false" ht="12.75" hidden="false" customHeight="false" outlineLevel="0" collapsed="false">
      <c r="A36" s="2" t="n">
        <v>33</v>
      </c>
      <c r="B36" s="4"/>
      <c r="C36" s="3"/>
      <c r="D36" s="2"/>
      <c r="E36" s="2"/>
      <c r="F36" s="2"/>
      <c r="G36" s="2"/>
      <c r="H36" s="2"/>
      <c r="I36" s="2"/>
      <c r="J36" s="2"/>
    </row>
    <row r="37" customFormat="false" ht="12.75" hidden="false" customHeight="false" outlineLevel="0" collapsed="false">
      <c r="A37" s="2" t="n">
        <v>34</v>
      </c>
      <c r="B37" s="4"/>
      <c r="C37" s="3"/>
      <c r="D37" s="2"/>
      <c r="E37" s="2"/>
      <c r="F37" s="2"/>
      <c r="G37" s="2"/>
      <c r="H37" s="2"/>
      <c r="I37" s="2"/>
      <c r="J37" s="2"/>
    </row>
    <row r="38" customFormat="false" ht="12.75" hidden="false" customHeight="false" outlineLevel="0" collapsed="false">
      <c r="A38" s="2" t="n">
        <v>35</v>
      </c>
      <c r="B38" s="4"/>
      <c r="C38" s="3"/>
      <c r="D38" s="2"/>
      <c r="E38" s="2"/>
      <c r="F38" s="2"/>
      <c r="G38" s="2"/>
      <c r="H38" s="2"/>
      <c r="I38" s="2"/>
      <c r="J38" s="2"/>
    </row>
    <row r="39" customFormat="false" ht="12.75" hidden="false" customHeight="false" outlineLevel="0" collapsed="false">
      <c r="A39" s="2" t="n">
        <v>36</v>
      </c>
      <c r="B39" s="4"/>
      <c r="C39" s="3"/>
      <c r="D39" s="2"/>
      <c r="E39" s="2"/>
      <c r="F39" s="2"/>
      <c r="G39" s="2"/>
      <c r="H39" s="2"/>
      <c r="I39" s="2"/>
      <c r="J39" s="2"/>
    </row>
    <row r="40" customFormat="false" ht="12.75" hidden="false" customHeight="false" outlineLevel="0" collapsed="false">
      <c r="A40" s="2" t="n">
        <v>37</v>
      </c>
      <c r="B40" s="4"/>
      <c r="C40" s="3"/>
      <c r="D40" s="2"/>
      <c r="E40" s="2"/>
      <c r="F40" s="2"/>
      <c r="G40" s="2"/>
      <c r="H40" s="2"/>
      <c r="I40" s="2"/>
      <c r="J40" s="2"/>
    </row>
    <row r="41" customFormat="false" ht="12.75" hidden="false" customHeight="false" outlineLevel="0" collapsed="false">
      <c r="A41" s="2" t="n">
        <v>38</v>
      </c>
      <c r="B41" s="4"/>
      <c r="C41" s="3"/>
      <c r="D41" s="2"/>
      <c r="E41" s="2"/>
      <c r="F41" s="2"/>
      <c r="G41" s="2"/>
      <c r="H41" s="2"/>
      <c r="I41" s="2"/>
      <c r="J41" s="2"/>
    </row>
    <row r="42" customFormat="false" ht="12.75" hidden="false" customHeight="false" outlineLevel="0" collapsed="false">
      <c r="A42" s="2" t="n">
        <v>39</v>
      </c>
      <c r="B42" s="4"/>
      <c r="C42" s="3"/>
      <c r="D42" s="2"/>
      <c r="E42" s="2"/>
      <c r="F42" s="2"/>
      <c r="G42" s="2"/>
      <c r="H42" s="2"/>
      <c r="I42" s="2"/>
      <c r="J42" s="2"/>
    </row>
    <row r="43" customFormat="false" ht="12.75" hidden="false" customHeight="false" outlineLevel="0" collapsed="false">
      <c r="A43" s="2" t="n">
        <v>40</v>
      </c>
      <c r="B43" s="4"/>
      <c r="C43" s="3"/>
      <c r="D43" s="2"/>
      <c r="E43" s="2"/>
      <c r="F43" s="2"/>
      <c r="G43" s="2"/>
      <c r="H43" s="2"/>
      <c r="I43" s="2"/>
      <c r="J43" s="2"/>
    </row>
    <row r="44" customFormat="false" ht="12.75" hidden="false" customHeight="false" outlineLevel="0" collapsed="false">
      <c r="A44" s="2" t="n">
        <v>41</v>
      </c>
      <c r="B44" s="4"/>
      <c r="C44" s="3"/>
      <c r="D44" s="2"/>
      <c r="E44" s="2"/>
      <c r="F44" s="2"/>
      <c r="G44" s="2"/>
      <c r="H44" s="2"/>
      <c r="I44" s="2"/>
      <c r="J44" s="2"/>
    </row>
    <row r="45" customFormat="false" ht="12.75" hidden="false" customHeight="false" outlineLevel="0" collapsed="false">
      <c r="A45" s="2" t="n">
        <v>42</v>
      </c>
      <c r="B45" s="4"/>
      <c r="C45" s="3"/>
      <c r="D45" s="2"/>
      <c r="E45" s="2"/>
      <c r="F45" s="2"/>
      <c r="G45" s="2"/>
      <c r="H45" s="2"/>
      <c r="I45" s="2"/>
      <c r="J45" s="2"/>
    </row>
    <row r="46" customFormat="false" ht="12.75" hidden="false" customHeight="false" outlineLevel="0" collapsed="false">
      <c r="A46" s="2" t="n">
        <v>43</v>
      </c>
      <c r="B46" s="4"/>
      <c r="C46" s="3"/>
      <c r="D46" s="2"/>
      <c r="E46" s="2"/>
      <c r="F46" s="2"/>
      <c r="G46" s="2"/>
      <c r="H46" s="2"/>
      <c r="I46" s="2"/>
      <c r="J46" s="2"/>
    </row>
    <row r="47" customFormat="false" ht="12.75" hidden="false" customHeight="false" outlineLevel="0" collapsed="false">
      <c r="A47" s="2" t="n">
        <v>44</v>
      </c>
      <c r="B47" s="4"/>
      <c r="C47" s="3"/>
      <c r="D47" s="2"/>
      <c r="E47" s="2"/>
      <c r="F47" s="2"/>
      <c r="G47" s="2"/>
      <c r="H47" s="2"/>
      <c r="I47" s="2"/>
      <c r="J47" s="2"/>
    </row>
    <row r="48" customFormat="false" ht="12.75" hidden="false" customHeight="false" outlineLevel="0" collapsed="false">
      <c r="A48" s="2" t="n">
        <v>45</v>
      </c>
      <c r="B48" s="4"/>
      <c r="C48" s="3"/>
      <c r="D48" s="2"/>
      <c r="E48" s="2"/>
      <c r="F48" s="2"/>
      <c r="G48" s="2"/>
      <c r="H48" s="2"/>
      <c r="I48" s="2"/>
      <c r="J48" s="2"/>
    </row>
    <row r="49" customFormat="false" ht="12.75" hidden="false" customHeight="false" outlineLevel="0" collapsed="false">
      <c r="A49" s="2" t="n">
        <v>46</v>
      </c>
      <c r="B49" s="4"/>
      <c r="C49" s="3"/>
      <c r="D49" s="2"/>
      <c r="E49" s="2"/>
      <c r="F49" s="2"/>
      <c r="G49" s="2"/>
      <c r="H49" s="2"/>
      <c r="I49" s="2"/>
      <c r="J49" s="2"/>
    </row>
    <row r="50" customFormat="false" ht="12.75" hidden="false" customHeight="false" outlineLevel="0" collapsed="false">
      <c r="A50" s="2" t="n">
        <v>47</v>
      </c>
      <c r="B50" s="4"/>
      <c r="C50" s="3"/>
      <c r="D50" s="2"/>
      <c r="E50" s="2"/>
      <c r="F50" s="2"/>
      <c r="G50" s="2"/>
      <c r="H50" s="2"/>
      <c r="I50" s="2"/>
      <c r="J50" s="2"/>
    </row>
    <row r="51" customFormat="false" ht="12.75" hidden="false" customHeight="false" outlineLevel="0" collapsed="false">
      <c r="A51" s="2" t="n">
        <v>48</v>
      </c>
      <c r="B51" s="4"/>
      <c r="C51" s="3"/>
      <c r="D51" s="2"/>
      <c r="E51" s="2"/>
      <c r="F51" s="2"/>
      <c r="G51" s="2"/>
      <c r="H51" s="2"/>
      <c r="I51" s="2"/>
      <c r="J51" s="2"/>
    </row>
    <row r="52" customFormat="false" ht="12.75" hidden="false" customHeight="false" outlineLevel="0" collapsed="false">
      <c r="A52" s="2" t="n">
        <v>49</v>
      </c>
      <c r="B52" s="4"/>
      <c r="C52" s="3"/>
      <c r="D52" s="2"/>
      <c r="E52" s="2"/>
      <c r="F52" s="2"/>
      <c r="G52" s="2"/>
      <c r="H52" s="2"/>
      <c r="I52" s="2"/>
      <c r="J52" s="5" t="n">
        <f aca="false">SUM(H52:H75)</f>
        <v>0</v>
      </c>
    </row>
    <row r="53" customFormat="false" ht="12.75" hidden="false" customHeight="false" outlineLevel="0" collapsed="false">
      <c r="A53" s="2" t="n">
        <v>50</v>
      </c>
      <c r="B53" s="4"/>
      <c r="C53" s="3"/>
      <c r="D53" s="2"/>
      <c r="E53" s="2"/>
      <c r="F53" s="2"/>
      <c r="G53" s="2"/>
      <c r="H53" s="2"/>
      <c r="I53" s="2"/>
      <c r="J53" s="2"/>
    </row>
    <row r="54" customFormat="false" ht="12.75" hidden="false" customHeight="false" outlineLevel="0" collapsed="false">
      <c r="A54" s="2" t="n">
        <v>51</v>
      </c>
      <c r="B54" s="4"/>
      <c r="C54" s="3"/>
      <c r="D54" s="2"/>
      <c r="E54" s="2"/>
      <c r="F54" s="2"/>
      <c r="G54" s="2"/>
      <c r="H54" s="2"/>
      <c r="I54" s="2"/>
      <c r="J54" s="2"/>
    </row>
    <row r="55" customFormat="false" ht="12.75" hidden="false" customHeight="false" outlineLevel="0" collapsed="false">
      <c r="A55" s="2" t="n">
        <v>52</v>
      </c>
      <c r="B55" s="4"/>
      <c r="C55" s="3"/>
      <c r="D55" s="2"/>
      <c r="E55" s="2"/>
      <c r="F55" s="2"/>
      <c r="G55" s="2"/>
      <c r="H55" s="2"/>
      <c r="I55" s="2"/>
      <c r="J55" s="2"/>
    </row>
    <row r="56" customFormat="false" ht="12.75" hidden="false" customHeight="false" outlineLevel="0" collapsed="false">
      <c r="A56" s="2" t="n">
        <v>53</v>
      </c>
      <c r="B56" s="4"/>
      <c r="C56" s="3"/>
      <c r="D56" s="2"/>
      <c r="E56" s="2"/>
      <c r="F56" s="2"/>
      <c r="G56" s="2"/>
      <c r="H56" s="2"/>
      <c r="I56" s="2"/>
      <c r="J56" s="2"/>
    </row>
    <row r="57" customFormat="false" ht="12.75" hidden="false" customHeight="false" outlineLevel="0" collapsed="false">
      <c r="A57" s="2" t="n">
        <v>54</v>
      </c>
      <c r="B57" s="4"/>
      <c r="C57" s="3"/>
      <c r="D57" s="2"/>
      <c r="E57" s="2"/>
      <c r="F57" s="2"/>
      <c r="G57" s="2"/>
      <c r="H57" s="2"/>
      <c r="I57" s="2"/>
      <c r="J57" s="2"/>
    </row>
    <row r="58" customFormat="false" ht="12.75" hidden="false" customHeight="false" outlineLevel="0" collapsed="false">
      <c r="A58" s="2" t="n">
        <v>55</v>
      </c>
      <c r="B58" s="4"/>
      <c r="C58" s="3"/>
      <c r="D58" s="2"/>
      <c r="E58" s="2"/>
      <c r="F58" s="2"/>
      <c r="G58" s="2"/>
      <c r="H58" s="2"/>
      <c r="I58" s="2"/>
      <c r="J58" s="2"/>
    </row>
    <row r="59" customFormat="false" ht="12.75" hidden="false" customHeight="false" outlineLevel="0" collapsed="false">
      <c r="A59" s="2" t="n">
        <v>56</v>
      </c>
      <c r="B59" s="4"/>
      <c r="C59" s="3"/>
      <c r="D59" s="2"/>
      <c r="E59" s="2"/>
      <c r="F59" s="2"/>
      <c r="G59" s="2"/>
      <c r="H59" s="2"/>
      <c r="I59" s="2"/>
      <c r="J59" s="2"/>
    </row>
    <row r="60" customFormat="false" ht="12.75" hidden="false" customHeight="false" outlineLevel="0" collapsed="false">
      <c r="A60" s="2" t="n">
        <v>57</v>
      </c>
      <c r="B60" s="4"/>
      <c r="C60" s="3"/>
      <c r="D60" s="2"/>
      <c r="E60" s="2"/>
      <c r="F60" s="2"/>
      <c r="G60" s="2"/>
      <c r="H60" s="2"/>
      <c r="I60" s="1"/>
    </row>
    <row r="61" customFormat="false" ht="12.75" hidden="false" customHeight="false" outlineLevel="0" collapsed="false">
      <c r="A61" s="2" t="n">
        <v>58</v>
      </c>
      <c r="B61" s="4"/>
      <c r="C61" s="3"/>
      <c r="D61" s="2"/>
      <c r="E61" s="2"/>
      <c r="F61" s="2"/>
      <c r="G61" s="2"/>
      <c r="H61" s="2"/>
      <c r="I61" s="1"/>
    </row>
    <row r="62" customFormat="false" ht="12.75" hidden="false" customHeight="false" outlineLevel="0" collapsed="false">
      <c r="A62" s="2" t="n">
        <v>59</v>
      </c>
      <c r="B62" s="4"/>
      <c r="C62" s="3"/>
      <c r="D62" s="2"/>
      <c r="E62" s="2"/>
      <c r="F62" s="2"/>
      <c r="G62" s="2"/>
      <c r="H62" s="2"/>
      <c r="I62" s="1"/>
    </row>
    <row r="63" customFormat="false" ht="12.75" hidden="false" customHeight="false" outlineLevel="0" collapsed="false">
      <c r="A63" s="2" t="n">
        <v>60</v>
      </c>
      <c r="B63" s="4"/>
      <c r="C63" s="3"/>
      <c r="D63" s="2"/>
      <c r="E63" s="2"/>
      <c r="F63" s="2"/>
      <c r="G63" s="2"/>
      <c r="H63" s="2"/>
      <c r="I63" s="1"/>
    </row>
    <row r="64" customFormat="false" ht="12.75" hidden="false" customHeight="false" outlineLevel="0" collapsed="false">
      <c r="A64" s="2" t="n">
        <v>61</v>
      </c>
      <c r="B64" s="4"/>
      <c r="C64" s="3"/>
      <c r="D64" s="2"/>
      <c r="E64" s="2"/>
      <c r="F64" s="2"/>
      <c r="G64" s="2"/>
      <c r="H64" s="2"/>
      <c r="I64" s="1"/>
    </row>
    <row r="65" customFormat="false" ht="12.75" hidden="false" customHeight="false" outlineLevel="0" collapsed="false">
      <c r="A65" s="2" t="n">
        <v>62</v>
      </c>
      <c r="B65" s="4"/>
      <c r="C65" s="3"/>
      <c r="D65" s="2"/>
      <c r="E65" s="2"/>
      <c r="F65" s="2"/>
      <c r="G65" s="2"/>
      <c r="H65" s="2"/>
      <c r="I65" s="1"/>
    </row>
    <row r="66" customFormat="false" ht="12.75" hidden="false" customHeight="false" outlineLevel="0" collapsed="false">
      <c r="A66" s="2" t="n">
        <v>63</v>
      </c>
      <c r="B66" s="4"/>
      <c r="C66" s="3"/>
      <c r="D66" s="2"/>
      <c r="E66" s="2"/>
      <c r="F66" s="2"/>
      <c r="G66" s="2"/>
      <c r="H66" s="2"/>
      <c r="I66" s="1"/>
    </row>
    <row r="67" customFormat="false" ht="12.75" hidden="false" customHeight="false" outlineLevel="0" collapsed="false">
      <c r="A67" s="2" t="n">
        <v>64</v>
      </c>
      <c r="B67" s="4"/>
      <c r="C67" s="3"/>
      <c r="D67" s="2"/>
      <c r="E67" s="2"/>
      <c r="F67" s="2"/>
      <c r="G67" s="2"/>
      <c r="H67" s="2"/>
      <c r="I67" s="1"/>
    </row>
    <row r="68" customFormat="false" ht="12.75" hidden="false" customHeight="false" outlineLevel="0" collapsed="false">
      <c r="A68" s="2" t="n">
        <v>65</v>
      </c>
      <c r="B68" s="4"/>
      <c r="C68" s="3"/>
      <c r="D68" s="2"/>
      <c r="E68" s="2"/>
      <c r="F68" s="2"/>
      <c r="G68" s="2"/>
      <c r="H68" s="2"/>
      <c r="I68" s="1"/>
    </row>
    <row r="69" customFormat="false" ht="12.75" hidden="false" customHeight="false" outlineLevel="0" collapsed="false">
      <c r="A69" s="2" t="n">
        <v>66</v>
      </c>
      <c r="B69" s="4"/>
      <c r="C69" s="3"/>
      <c r="D69" s="2"/>
      <c r="E69" s="2"/>
      <c r="F69" s="2"/>
      <c r="G69" s="2"/>
      <c r="H69" s="2"/>
      <c r="I69" s="1"/>
    </row>
    <row r="70" customFormat="false" ht="12.75" hidden="false" customHeight="false" outlineLevel="0" collapsed="false">
      <c r="A70" s="2" t="n">
        <v>67</v>
      </c>
      <c r="B70" s="4"/>
      <c r="C70" s="3"/>
      <c r="D70" s="2"/>
      <c r="E70" s="2"/>
      <c r="F70" s="2"/>
      <c r="G70" s="2"/>
      <c r="H70" s="2"/>
      <c r="I70" s="1"/>
    </row>
    <row r="71" customFormat="false" ht="12.75" hidden="false" customHeight="false" outlineLevel="0" collapsed="false">
      <c r="A71" s="2" t="n">
        <v>68</v>
      </c>
      <c r="B71" s="4"/>
      <c r="C71" s="3"/>
      <c r="D71" s="2"/>
      <c r="E71" s="2"/>
      <c r="F71" s="2"/>
      <c r="G71" s="2"/>
      <c r="H71" s="2"/>
      <c r="I71" s="1"/>
    </row>
    <row r="72" customFormat="false" ht="12.75" hidden="false" customHeight="false" outlineLevel="0" collapsed="false">
      <c r="A72" s="2" t="n">
        <v>69</v>
      </c>
      <c r="B72" s="4"/>
      <c r="C72" s="3"/>
      <c r="D72" s="2"/>
      <c r="E72" s="2"/>
      <c r="F72" s="2"/>
      <c r="G72" s="2"/>
      <c r="H72" s="2"/>
      <c r="I72" s="1"/>
    </row>
    <row r="73" customFormat="false" ht="12.75" hidden="false" customHeight="false" outlineLevel="0" collapsed="false">
      <c r="A73" s="2" t="n">
        <v>70</v>
      </c>
      <c r="B73" s="4"/>
      <c r="C73" s="3"/>
      <c r="D73" s="2"/>
      <c r="E73" s="2"/>
      <c r="F73" s="2"/>
      <c r="G73" s="2"/>
      <c r="H73" s="2"/>
      <c r="I73" s="1"/>
    </row>
    <row r="74" customFormat="false" ht="12.75" hidden="false" customHeight="false" outlineLevel="0" collapsed="false">
      <c r="A74" s="2" t="n">
        <v>71</v>
      </c>
      <c r="B74" s="4"/>
      <c r="C74" s="3"/>
      <c r="D74" s="2"/>
      <c r="E74" s="2"/>
      <c r="F74" s="2"/>
      <c r="G74" s="2"/>
      <c r="H74" s="2"/>
      <c r="I74" s="1"/>
    </row>
    <row r="75" customFormat="false" ht="12.75" hidden="false" customHeight="false" outlineLevel="0" collapsed="false">
      <c r="A75" s="2" t="n">
        <v>72</v>
      </c>
      <c r="B75" s="4"/>
      <c r="C75" s="3"/>
      <c r="D75" s="2"/>
      <c r="E75" s="2"/>
      <c r="F75" s="2"/>
      <c r="G75" s="2"/>
      <c r="H75" s="2"/>
      <c r="I75" s="1"/>
    </row>
    <row r="76" customFormat="false" ht="12.75" hidden="false" customHeight="false" outlineLevel="0" collapsed="false">
      <c r="A76" s="2"/>
      <c r="B76" s="4"/>
      <c r="C76" s="3"/>
      <c r="D76" s="2"/>
      <c r="E76" s="2"/>
      <c r="F76" s="2"/>
      <c r="G76" s="2"/>
      <c r="H76" s="2"/>
      <c r="I76" s="1"/>
    </row>
    <row r="77" customFormat="false" ht="12.75" hidden="false" customHeight="false" outlineLevel="0" collapsed="false">
      <c r="A77" s="2" t="s">
        <v>11</v>
      </c>
      <c r="B77" s="2"/>
      <c r="C77" s="2" t="s">
        <v>12</v>
      </c>
      <c r="D77" s="2" t="s">
        <v>13</v>
      </c>
      <c r="E77" s="2" t="s">
        <v>14</v>
      </c>
      <c r="F77" s="2" t="s">
        <v>15</v>
      </c>
      <c r="G77" s="2" t="s">
        <v>16</v>
      </c>
      <c r="H77" s="2" t="s">
        <v>17</v>
      </c>
      <c r="I77" s="1"/>
    </row>
    <row r="78" customFormat="false" ht="12.75" hidden="false" customHeight="false" outlineLevel="0" collapsed="false">
      <c r="C78" s="1"/>
      <c r="D78" s="6"/>
      <c r="E78" s="6"/>
      <c r="F78" s="1"/>
      <c r="G78" s="6"/>
      <c r="H78" s="1"/>
      <c r="I78" s="1"/>
    </row>
    <row r="79" customFormat="false" ht="12.75" hidden="false" customHeight="false" outlineLevel="0" collapsed="false">
      <c r="C79" s="1"/>
      <c r="D79" s="6"/>
      <c r="E79" s="6"/>
      <c r="F79" s="1"/>
      <c r="G79" s="6"/>
      <c r="H79" s="1"/>
      <c r="I79" s="1"/>
    </row>
    <row r="80" customFormat="false" ht="12.75" hidden="false" customHeight="false" outlineLevel="0" collapsed="false">
      <c r="C80" s="1"/>
      <c r="D80" s="6"/>
      <c r="E80" s="6"/>
      <c r="F80" s="1"/>
      <c r="G80" s="6"/>
      <c r="H80" s="1"/>
      <c r="I80" s="1"/>
    </row>
    <row r="81" customFormat="false" ht="12.75" hidden="false" customHeight="false" outlineLevel="0" collapsed="false">
      <c r="C81" s="1"/>
      <c r="D81" s="6"/>
      <c r="E81" s="6"/>
      <c r="F81" s="1"/>
      <c r="G81" s="6"/>
      <c r="H81" s="1"/>
      <c r="I81" s="1"/>
    </row>
    <row r="82" customFormat="false" ht="12.75" hidden="false" customHeight="false" outlineLevel="0" collapsed="false">
      <c r="C82" s="1"/>
      <c r="D82" s="6"/>
      <c r="E82" s="6"/>
      <c r="F82" s="1"/>
      <c r="G82" s="6"/>
      <c r="H82" s="1"/>
      <c r="I82" s="1"/>
    </row>
    <row r="83" customFormat="false" ht="12.75" hidden="false" customHeight="false" outlineLevel="0" collapsed="false">
      <c r="C83" s="1"/>
      <c r="D83" s="6"/>
      <c r="E83" s="6"/>
      <c r="F83" s="1"/>
      <c r="G83" s="6"/>
      <c r="H83" s="1"/>
      <c r="I83" s="1"/>
    </row>
    <row r="84" customFormat="false" ht="12.75" hidden="false" customHeight="false" outlineLevel="0" collapsed="false">
      <c r="C84" s="1"/>
      <c r="D84" s="6"/>
      <c r="E84" s="6"/>
      <c r="F84" s="1"/>
      <c r="G84" s="6"/>
      <c r="H84" s="1"/>
      <c r="I84" s="1"/>
    </row>
    <row r="85" customFormat="false" ht="12.75" hidden="false" customHeight="false" outlineLevel="0" collapsed="false">
      <c r="C85" s="1"/>
      <c r="D85" s="6"/>
      <c r="E85" s="6"/>
      <c r="F85" s="1"/>
      <c r="G85" s="6"/>
      <c r="H85" s="1"/>
      <c r="I85" s="1"/>
    </row>
    <row r="86" customFormat="false" ht="12.75" hidden="false" customHeight="false" outlineLevel="0" collapsed="false">
      <c r="C86" s="1"/>
      <c r="D86" s="6"/>
      <c r="E86" s="6"/>
      <c r="F86" s="1"/>
      <c r="G86" s="6"/>
      <c r="H86" s="1"/>
      <c r="I86" s="1"/>
    </row>
    <row r="87" customFormat="false" ht="12.75" hidden="false" customHeight="false" outlineLevel="0" collapsed="false">
      <c r="C87" s="1"/>
      <c r="D87" s="6"/>
      <c r="E87" s="6"/>
      <c r="F87" s="1"/>
      <c r="G87" s="6"/>
      <c r="H87" s="1"/>
      <c r="I87" s="1"/>
    </row>
    <row r="88" customFormat="false" ht="12.75" hidden="false" customHeight="false" outlineLevel="0" collapsed="false">
      <c r="C88" s="1"/>
      <c r="D88" s="6"/>
      <c r="E88" s="6"/>
      <c r="F88" s="1"/>
      <c r="G88" s="6"/>
      <c r="H88" s="1"/>
      <c r="I88" s="1"/>
    </row>
    <row r="89" customFormat="false" ht="12.75" hidden="false" customHeight="false" outlineLevel="0" collapsed="false">
      <c r="C89" s="1"/>
      <c r="D89" s="6"/>
      <c r="E89" s="6"/>
      <c r="F89" s="1"/>
      <c r="G89" s="6"/>
      <c r="H89" s="1"/>
      <c r="I89" s="1"/>
    </row>
    <row r="90" customFormat="false" ht="12.75" hidden="false" customHeight="false" outlineLevel="0" collapsed="false">
      <c r="C90" s="1"/>
      <c r="D90" s="6"/>
      <c r="E90" s="6"/>
      <c r="F90" s="1"/>
      <c r="G90" s="6"/>
      <c r="H90" s="1"/>
      <c r="I90" s="1"/>
    </row>
    <row r="91" customFormat="false" ht="12.75" hidden="false" customHeight="false" outlineLevel="0" collapsed="false">
      <c r="C91" s="1"/>
      <c r="D91" s="6"/>
      <c r="E91" s="6"/>
      <c r="F91" s="1"/>
      <c r="G91" s="6"/>
      <c r="H91" s="1"/>
      <c r="I91" s="1"/>
    </row>
    <row r="92" customFormat="false" ht="12.75" hidden="false" customHeight="false" outlineLevel="0" collapsed="false">
      <c r="C92" s="1"/>
      <c r="D92" s="6"/>
      <c r="E92" s="6"/>
      <c r="F92" s="1"/>
      <c r="G92" s="6"/>
      <c r="H92" s="1"/>
      <c r="I92" s="1"/>
    </row>
    <row r="93" customFormat="false" ht="12.75" hidden="false" customHeight="false" outlineLevel="0" collapsed="false">
      <c r="C93" s="1"/>
      <c r="D93" s="6"/>
      <c r="E93" s="6"/>
      <c r="F93" s="1"/>
      <c r="G93" s="6"/>
      <c r="H93" s="1"/>
      <c r="I93" s="1"/>
    </row>
    <row r="94" customFormat="false" ht="12.75" hidden="false" customHeight="false" outlineLevel="0" collapsed="false">
      <c r="C94" s="1"/>
      <c r="D94" s="6"/>
      <c r="E94" s="6"/>
      <c r="F94" s="1"/>
      <c r="G94" s="6"/>
      <c r="H94" s="1"/>
      <c r="I94" s="1"/>
    </row>
    <row r="95" customFormat="false" ht="12.75" hidden="false" customHeight="false" outlineLevel="0" collapsed="false">
      <c r="C95" s="1"/>
      <c r="D95" s="6"/>
      <c r="E95" s="6"/>
      <c r="F95" s="1"/>
      <c r="G95" s="6"/>
      <c r="H95" s="1"/>
      <c r="I95" s="1"/>
    </row>
    <row r="96" customFormat="false" ht="12.75" hidden="false" customHeight="false" outlineLevel="0" collapsed="false">
      <c r="C96" s="1"/>
      <c r="D96" s="6"/>
      <c r="E96" s="6"/>
      <c r="F96" s="1"/>
      <c r="G96" s="6"/>
      <c r="H96" s="1"/>
      <c r="I96" s="1"/>
    </row>
    <row r="97" customFormat="false" ht="12.75" hidden="false" customHeight="false" outlineLevel="0" collapsed="false">
      <c r="C97" s="1"/>
      <c r="D97" s="6"/>
      <c r="E97" s="6"/>
      <c r="F97" s="1"/>
      <c r="G97" s="6"/>
      <c r="H97" s="1"/>
      <c r="I97" s="1"/>
    </row>
    <row r="98" customFormat="false" ht="12.75" hidden="false" customHeight="false" outlineLevel="0" collapsed="false">
      <c r="C98" s="1"/>
      <c r="D98" s="6"/>
      <c r="E98" s="6"/>
      <c r="F98" s="1"/>
      <c r="G98" s="6"/>
      <c r="H98" s="1"/>
      <c r="I98" s="1"/>
    </row>
    <row r="99" customFormat="false" ht="12.75" hidden="false" customHeight="false" outlineLevel="0" collapsed="false">
      <c r="C99" s="1"/>
      <c r="D99" s="6"/>
      <c r="E99" s="6"/>
      <c r="F99" s="1"/>
      <c r="G99" s="6"/>
      <c r="H99" s="1"/>
      <c r="I99" s="1"/>
    </row>
    <row r="100" customFormat="false" ht="12.75" hidden="false" customHeight="false" outlineLevel="0" collapsed="false">
      <c r="C100" s="1"/>
      <c r="D100" s="1"/>
      <c r="E100" s="6"/>
      <c r="F100" s="6"/>
      <c r="G100" s="1"/>
      <c r="H100" s="6"/>
      <c r="I100" s="1"/>
    </row>
    <row r="101" customFormat="false" ht="12.75" hidden="false" customHeight="false" outlineLevel="0" collapsed="false">
      <c r="C101" s="1"/>
      <c r="D101" s="1"/>
      <c r="E101" s="7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2.75" zeroHeight="false" outlineLevelRow="0" outlineLevelCol="0"/>
  <cols>
    <col collapsed="false" customWidth="true" hidden="false" outlineLevel="0" max="1" min="1" style="0" width="8.98"/>
    <col collapsed="false" customWidth="true" hidden="false" outlineLevel="0" max="2" min="2" style="0" width="10.12"/>
    <col collapsed="false" customWidth="true" hidden="false" outlineLevel="0" max="3" min="3" style="0" width="8.13"/>
    <col collapsed="false" customWidth="true" hidden="false" outlineLevel="0" max="4" min="4" style="0" width="13.4"/>
    <col collapsed="false" customWidth="true" hidden="false" outlineLevel="0" max="5" min="5" style="0" width="9.98"/>
    <col collapsed="false" customWidth="true" hidden="false" outlineLevel="0" max="7" min="6" style="0" width="9.4"/>
    <col collapsed="false" customWidth="true" hidden="false" outlineLevel="0" max="8" min="8" style="0" width="10.4"/>
    <col collapsed="false" customWidth="true" hidden="false" outlineLevel="0" max="1025" min="9" style="0" width="6.84"/>
  </cols>
  <sheetData>
    <row r="1" customFormat="false" ht="12.75" hidden="false" customHeight="true" outlineLevel="0" collapsed="false">
      <c r="A1" s="1"/>
      <c r="C1" s="1" t="s">
        <v>0</v>
      </c>
      <c r="D1" s="0" t="s">
        <v>18</v>
      </c>
      <c r="J1" s="1" t="s">
        <v>2</v>
      </c>
      <c r="O1" s="1"/>
    </row>
    <row r="2" customFormat="false" ht="12.75" hidden="false" customHeight="true" outlineLevel="0" collapsed="false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</row>
    <row r="3" customFormat="false" ht="12.75" hidden="false" customHeight="true" outlineLevel="0" collapsed="false">
      <c r="A3" s="2"/>
      <c r="B3" s="2"/>
      <c r="C3" s="3"/>
      <c r="D3" s="2"/>
      <c r="E3" s="2"/>
      <c r="F3" s="2"/>
      <c r="G3" s="2"/>
      <c r="H3" s="2"/>
    </row>
    <row r="4" customFormat="false" ht="12.75" hidden="false" customHeight="true" outlineLevel="0" collapsed="false">
      <c r="A4" s="2" t="n">
        <v>1</v>
      </c>
      <c r="B4" s="4" t="n">
        <v>43746</v>
      </c>
      <c r="C4" s="3" t="n">
        <v>0</v>
      </c>
      <c r="D4" s="2" t="n">
        <v>66</v>
      </c>
      <c r="E4" s="2" t="n">
        <v>3</v>
      </c>
      <c r="F4" s="2" t="n">
        <v>0</v>
      </c>
      <c r="G4" s="2" t="n">
        <v>0</v>
      </c>
      <c r="H4" s="2" t="n">
        <v>3</v>
      </c>
      <c r="I4" s="1"/>
      <c r="J4" s="5" t="n">
        <f aca="false">SUM(H4:H27)</f>
        <v>3205</v>
      </c>
    </row>
    <row r="5" customFormat="false" ht="12.75" hidden="false" customHeight="true" outlineLevel="0" collapsed="false">
      <c r="A5" s="2" t="n">
        <v>2</v>
      </c>
      <c r="B5" s="4" t="n">
        <v>43746</v>
      </c>
      <c r="C5" s="3" t="n">
        <v>0.0416666666666667</v>
      </c>
      <c r="D5" s="2" t="n">
        <v>65</v>
      </c>
      <c r="E5" s="2" t="n">
        <v>3</v>
      </c>
      <c r="F5" s="2" t="n">
        <v>0</v>
      </c>
      <c r="G5" s="2" t="n">
        <v>1</v>
      </c>
      <c r="H5" s="2" t="n">
        <v>4</v>
      </c>
      <c r="I5" s="1"/>
      <c r="J5" s="5"/>
    </row>
    <row r="6" customFormat="false" ht="12.75" hidden="false" customHeight="true" outlineLevel="0" collapsed="false">
      <c r="A6" s="2" t="n">
        <v>3</v>
      </c>
      <c r="B6" s="4" t="n">
        <v>43746</v>
      </c>
      <c r="C6" s="3" t="n">
        <v>0.0833333333333333</v>
      </c>
      <c r="D6" s="2" t="n">
        <v>62</v>
      </c>
      <c r="E6" s="2" t="n">
        <v>3</v>
      </c>
      <c r="F6" s="2" t="n">
        <v>1</v>
      </c>
      <c r="G6" s="2" t="n">
        <v>0</v>
      </c>
      <c r="H6" s="2" t="n">
        <v>4</v>
      </c>
      <c r="I6" s="1"/>
      <c r="J6" s="5"/>
    </row>
    <row r="7" customFormat="false" ht="12.75" hidden="false" customHeight="true" outlineLevel="0" collapsed="false">
      <c r="A7" s="2" t="n">
        <v>4</v>
      </c>
      <c r="B7" s="4" t="n">
        <v>43746</v>
      </c>
      <c r="C7" s="3" t="n">
        <v>0.125</v>
      </c>
      <c r="D7" s="2" t="n">
        <v>65</v>
      </c>
      <c r="E7" s="2" t="n">
        <v>3</v>
      </c>
      <c r="F7" s="2" t="n">
        <v>3</v>
      </c>
      <c r="G7" s="2" t="n">
        <v>2</v>
      </c>
      <c r="H7" s="2" t="n">
        <v>8</v>
      </c>
      <c r="I7" s="1"/>
      <c r="J7" s="5"/>
    </row>
    <row r="8" customFormat="false" ht="12.75" hidden="false" customHeight="true" outlineLevel="0" collapsed="false">
      <c r="A8" s="2" t="n">
        <v>5</v>
      </c>
      <c r="B8" s="4" t="n">
        <v>43746</v>
      </c>
      <c r="C8" s="3" t="n">
        <v>0.166666666666667</v>
      </c>
      <c r="D8" s="2" t="n">
        <v>64</v>
      </c>
      <c r="E8" s="2" t="n">
        <v>22</v>
      </c>
      <c r="F8" s="2" t="n">
        <v>1</v>
      </c>
      <c r="G8" s="2" t="n">
        <v>1</v>
      </c>
      <c r="H8" s="2" t="n">
        <v>24</v>
      </c>
      <c r="I8" s="1"/>
      <c r="J8" s="5"/>
    </row>
    <row r="9" customFormat="false" ht="12.75" hidden="false" customHeight="true" outlineLevel="0" collapsed="false">
      <c r="A9" s="2" t="n">
        <v>6</v>
      </c>
      <c r="B9" s="4" t="n">
        <v>43746</v>
      </c>
      <c r="C9" s="3" t="n">
        <v>0.208333333333333</v>
      </c>
      <c r="D9" s="2" t="n">
        <v>61</v>
      </c>
      <c r="E9" s="2" t="n">
        <v>113</v>
      </c>
      <c r="F9" s="2" t="n">
        <v>9</v>
      </c>
      <c r="G9" s="2" t="n">
        <v>10</v>
      </c>
      <c r="H9" s="2" t="n">
        <v>132</v>
      </c>
      <c r="I9" s="1"/>
      <c r="J9" s="5"/>
    </row>
    <row r="10" customFormat="false" ht="12.75" hidden="false" customHeight="true" outlineLevel="0" collapsed="false">
      <c r="A10" s="2" t="n">
        <v>7</v>
      </c>
      <c r="B10" s="4" t="n">
        <v>43746</v>
      </c>
      <c r="C10" s="3" t="n">
        <v>0.25</v>
      </c>
      <c r="D10" s="2" t="n">
        <v>56</v>
      </c>
      <c r="E10" s="2" t="n">
        <v>109</v>
      </c>
      <c r="F10" s="2" t="n">
        <v>8</v>
      </c>
      <c r="G10" s="2" t="n">
        <v>29</v>
      </c>
      <c r="H10" s="2" t="n">
        <v>146</v>
      </c>
      <c r="I10" s="1"/>
      <c r="J10" s="5"/>
    </row>
    <row r="11" customFormat="false" ht="12.75" hidden="false" customHeight="true" outlineLevel="0" collapsed="false">
      <c r="A11" s="2" t="n">
        <v>8</v>
      </c>
      <c r="B11" s="4" t="n">
        <v>43746</v>
      </c>
      <c r="C11" s="3" t="n">
        <v>0.291666666666667</v>
      </c>
      <c r="D11" s="2" t="n">
        <v>58</v>
      </c>
      <c r="E11" s="2" t="n">
        <v>109</v>
      </c>
      <c r="F11" s="2" t="n">
        <v>16</v>
      </c>
      <c r="G11" s="2" t="n">
        <v>37</v>
      </c>
      <c r="H11" s="2" t="n">
        <v>162</v>
      </c>
      <c r="I11" s="1"/>
      <c r="J11" s="5"/>
    </row>
    <row r="12" customFormat="false" ht="12.75" hidden="false" customHeight="true" outlineLevel="0" collapsed="false">
      <c r="A12" s="2" t="n">
        <v>9</v>
      </c>
      <c r="B12" s="4" t="n">
        <v>43746</v>
      </c>
      <c r="C12" s="3" t="n">
        <v>0.333333333333333</v>
      </c>
      <c r="D12" s="2" t="n">
        <v>60</v>
      </c>
      <c r="E12" s="2" t="n">
        <v>99</v>
      </c>
      <c r="F12" s="2" t="n">
        <v>16</v>
      </c>
      <c r="G12" s="2" t="n">
        <v>36</v>
      </c>
      <c r="H12" s="2" t="n">
        <v>151</v>
      </c>
      <c r="I12" s="1"/>
      <c r="J12" s="5"/>
    </row>
    <row r="13" customFormat="false" ht="12.75" hidden="false" customHeight="true" outlineLevel="0" collapsed="false">
      <c r="A13" s="2" t="n">
        <v>10</v>
      </c>
      <c r="B13" s="4" t="n">
        <v>43746</v>
      </c>
      <c r="C13" s="3" t="n">
        <v>0.375</v>
      </c>
      <c r="D13" s="2" t="n">
        <v>57</v>
      </c>
      <c r="E13" s="2" t="n">
        <v>93</v>
      </c>
      <c r="F13" s="2" t="n">
        <v>18</v>
      </c>
      <c r="G13" s="2" t="n">
        <v>45</v>
      </c>
      <c r="H13" s="2" t="n">
        <v>156</v>
      </c>
      <c r="I13" s="1"/>
      <c r="J13" s="5"/>
    </row>
    <row r="14" customFormat="false" ht="12.75" hidden="false" customHeight="true" outlineLevel="0" collapsed="false">
      <c r="A14" s="2" t="n">
        <v>11</v>
      </c>
      <c r="B14" s="4" t="n">
        <v>43746</v>
      </c>
      <c r="C14" s="3" t="n">
        <v>0.416666666666667</v>
      </c>
      <c r="D14" s="2" t="n">
        <v>60</v>
      </c>
      <c r="E14" s="2" t="n">
        <v>95</v>
      </c>
      <c r="F14" s="2" t="n">
        <v>19</v>
      </c>
      <c r="G14" s="2" t="n">
        <v>50</v>
      </c>
      <c r="H14" s="2" t="n">
        <v>164</v>
      </c>
      <c r="I14" s="1"/>
      <c r="J14" s="5"/>
    </row>
    <row r="15" customFormat="false" ht="12.75" hidden="false" customHeight="true" outlineLevel="0" collapsed="false">
      <c r="A15" s="2" t="n">
        <v>12</v>
      </c>
      <c r="B15" s="4" t="n">
        <v>43746</v>
      </c>
      <c r="C15" s="3" t="n">
        <v>0.458333333333333</v>
      </c>
      <c r="D15" s="2" t="n">
        <v>60</v>
      </c>
      <c r="E15" s="2" t="n">
        <v>100</v>
      </c>
      <c r="F15" s="2" t="n">
        <v>18</v>
      </c>
      <c r="G15" s="2" t="n">
        <v>43</v>
      </c>
      <c r="H15" s="2" t="n">
        <v>161</v>
      </c>
      <c r="I15" s="1"/>
      <c r="J15" s="5"/>
    </row>
    <row r="16" customFormat="false" ht="12.75" hidden="false" customHeight="true" outlineLevel="0" collapsed="false">
      <c r="A16" s="2" t="n">
        <v>13</v>
      </c>
      <c r="B16" s="4" t="n">
        <v>43746</v>
      </c>
      <c r="C16" s="3" t="n">
        <v>0.5</v>
      </c>
      <c r="D16" s="2" t="n">
        <v>59</v>
      </c>
      <c r="E16" s="2" t="n">
        <v>125</v>
      </c>
      <c r="F16" s="2" t="n">
        <v>20</v>
      </c>
      <c r="G16" s="2" t="n">
        <v>53</v>
      </c>
      <c r="H16" s="2" t="n">
        <v>198</v>
      </c>
      <c r="I16" s="1"/>
      <c r="J16" s="5"/>
    </row>
    <row r="17" customFormat="false" ht="12.75" hidden="false" customHeight="true" outlineLevel="0" collapsed="false">
      <c r="A17" s="2" t="n">
        <v>14</v>
      </c>
      <c r="B17" s="4" t="n">
        <v>43746</v>
      </c>
      <c r="C17" s="3" t="n">
        <v>0.541666666666667</v>
      </c>
      <c r="D17" s="2" t="n">
        <v>58</v>
      </c>
      <c r="E17" s="2" t="n">
        <v>118</v>
      </c>
      <c r="F17" s="2" t="n">
        <v>12</v>
      </c>
      <c r="G17" s="2" t="n">
        <v>48</v>
      </c>
      <c r="H17" s="2" t="n">
        <v>178</v>
      </c>
      <c r="I17" s="1"/>
      <c r="J17" s="5"/>
    </row>
    <row r="18" customFormat="false" ht="12.75" hidden="false" customHeight="true" outlineLevel="0" collapsed="false">
      <c r="A18" s="2" t="n">
        <v>15</v>
      </c>
      <c r="B18" s="4" t="n">
        <v>43746</v>
      </c>
      <c r="C18" s="3" t="n">
        <v>0.583333333333333</v>
      </c>
      <c r="D18" s="2" t="n">
        <v>57</v>
      </c>
      <c r="E18" s="2" t="n">
        <v>226</v>
      </c>
      <c r="F18" s="2" t="n">
        <v>28</v>
      </c>
      <c r="G18" s="2" t="n">
        <v>42</v>
      </c>
      <c r="H18" s="2" t="n">
        <v>296</v>
      </c>
      <c r="I18" s="1"/>
      <c r="J18" s="5"/>
    </row>
    <row r="19" customFormat="false" ht="12.75" hidden="false" customHeight="true" outlineLevel="0" collapsed="false">
      <c r="A19" s="2" t="n">
        <v>16</v>
      </c>
      <c r="B19" s="4" t="n">
        <v>43746</v>
      </c>
      <c r="C19" s="3" t="n">
        <v>0.625</v>
      </c>
      <c r="D19" s="2" t="n">
        <v>53</v>
      </c>
      <c r="E19" s="2" t="n">
        <v>351</v>
      </c>
      <c r="F19" s="2" t="n">
        <v>46</v>
      </c>
      <c r="G19" s="2" t="n">
        <v>37</v>
      </c>
      <c r="H19" s="2" t="n">
        <v>434</v>
      </c>
      <c r="I19" s="1"/>
      <c r="J19" s="5"/>
    </row>
    <row r="20" customFormat="false" ht="12.75" hidden="false" customHeight="true" outlineLevel="0" collapsed="false">
      <c r="A20" s="2" t="n">
        <v>17</v>
      </c>
      <c r="B20" s="4" t="n">
        <v>43746</v>
      </c>
      <c r="C20" s="3" t="n">
        <v>0.666666666666667</v>
      </c>
      <c r="D20" s="2" t="n">
        <v>56</v>
      </c>
      <c r="E20" s="2" t="n">
        <v>331</v>
      </c>
      <c r="F20" s="2" t="n">
        <v>53</v>
      </c>
      <c r="G20" s="2" t="n">
        <v>21</v>
      </c>
      <c r="H20" s="2" t="n">
        <v>405</v>
      </c>
      <c r="I20" s="1"/>
      <c r="J20" s="5"/>
    </row>
    <row r="21" customFormat="false" ht="12.75" hidden="false" customHeight="true" outlineLevel="0" collapsed="false">
      <c r="A21" s="2" t="n">
        <v>18</v>
      </c>
      <c r="B21" s="4" t="n">
        <v>43746</v>
      </c>
      <c r="C21" s="3" t="n">
        <v>0.708333333333333</v>
      </c>
      <c r="D21" s="2" t="n">
        <v>60</v>
      </c>
      <c r="E21" s="2" t="n">
        <v>159</v>
      </c>
      <c r="F21" s="2" t="n">
        <v>17</v>
      </c>
      <c r="G21" s="2" t="n">
        <v>13</v>
      </c>
      <c r="H21" s="2" t="n">
        <v>189</v>
      </c>
      <c r="I21" s="1"/>
      <c r="J21" s="5"/>
    </row>
    <row r="22" customFormat="false" ht="12.75" hidden="false" customHeight="true" outlineLevel="0" collapsed="false">
      <c r="A22" s="2" t="n">
        <v>19</v>
      </c>
      <c r="B22" s="4" t="n">
        <v>43746</v>
      </c>
      <c r="C22" s="3" t="n">
        <v>0.75</v>
      </c>
      <c r="D22" s="2" t="n">
        <v>62</v>
      </c>
      <c r="E22" s="2" t="n">
        <v>122</v>
      </c>
      <c r="F22" s="2" t="n">
        <v>11</v>
      </c>
      <c r="G22" s="2" t="n">
        <v>8</v>
      </c>
      <c r="H22" s="2" t="n">
        <v>141</v>
      </c>
      <c r="I22" s="1"/>
      <c r="J22" s="5"/>
    </row>
    <row r="23" customFormat="false" ht="12.75" hidden="false" customHeight="true" outlineLevel="0" collapsed="false">
      <c r="A23" s="2" t="n">
        <v>20</v>
      </c>
      <c r="B23" s="4" t="n">
        <v>43746</v>
      </c>
      <c r="C23" s="3" t="n">
        <v>0.791666666666667</v>
      </c>
      <c r="D23" s="2" t="n">
        <v>64</v>
      </c>
      <c r="E23" s="2" t="n">
        <v>60</v>
      </c>
      <c r="F23" s="2" t="n">
        <v>9</v>
      </c>
      <c r="G23" s="2" t="n">
        <v>3</v>
      </c>
      <c r="H23" s="2" t="n">
        <v>72</v>
      </c>
      <c r="I23" s="1"/>
      <c r="J23" s="5"/>
    </row>
    <row r="24" customFormat="false" ht="12.75" hidden="false" customHeight="true" outlineLevel="0" collapsed="false">
      <c r="A24" s="2" t="n">
        <v>21</v>
      </c>
      <c r="B24" s="4" t="n">
        <v>43746</v>
      </c>
      <c r="C24" s="3" t="n">
        <v>0.833333333333333</v>
      </c>
      <c r="D24" s="2" t="n">
        <v>60</v>
      </c>
      <c r="E24" s="2" t="n">
        <v>69</v>
      </c>
      <c r="F24" s="2" t="n">
        <v>6</v>
      </c>
      <c r="G24" s="2" t="n">
        <v>2</v>
      </c>
      <c r="H24" s="2" t="n">
        <v>77</v>
      </c>
      <c r="I24" s="1"/>
      <c r="J24" s="5"/>
    </row>
    <row r="25" customFormat="false" ht="12.75" hidden="false" customHeight="true" outlineLevel="0" collapsed="false">
      <c r="A25" s="2" t="n">
        <v>22</v>
      </c>
      <c r="B25" s="4" t="n">
        <v>43746</v>
      </c>
      <c r="C25" s="3" t="n">
        <v>0.875</v>
      </c>
      <c r="D25" s="2" t="n">
        <v>61</v>
      </c>
      <c r="E25" s="2" t="n">
        <v>41</v>
      </c>
      <c r="F25" s="2" t="n">
        <v>0</v>
      </c>
      <c r="G25" s="2" t="n">
        <v>2</v>
      </c>
      <c r="H25" s="2" t="n">
        <v>43</v>
      </c>
      <c r="I25" s="1"/>
      <c r="J25" s="5"/>
    </row>
    <row r="26" customFormat="false" ht="12.75" hidden="false" customHeight="true" outlineLevel="0" collapsed="false">
      <c r="A26" s="2" t="n">
        <v>23</v>
      </c>
      <c r="B26" s="4" t="n">
        <v>43746</v>
      </c>
      <c r="C26" s="3" t="n">
        <v>0.916666666666667</v>
      </c>
      <c r="D26" s="2" t="n">
        <v>59</v>
      </c>
      <c r="E26" s="2" t="n">
        <v>38</v>
      </c>
      <c r="F26" s="2" t="n">
        <v>0</v>
      </c>
      <c r="G26" s="2" t="n">
        <v>3</v>
      </c>
      <c r="H26" s="2" t="n">
        <v>41</v>
      </c>
      <c r="I26" s="1"/>
      <c r="J26" s="5"/>
    </row>
    <row r="27" customFormat="false" ht="12.75" hidden="false" customHeight="true" outlineLevel="0" collapsed="false">
      <c r="A27" s="2" t="n">
        <v>24</v>
      </c>
      <c r="B27" s="4" t="n">
        <v>43746</v>
      </c>
      <c r="C27" s="3" t="n">
        <v>0.958333333333333</v>
      </c>
      <c r="D27" s="2" t="n">
        <v>64</v>
      </c>
      <c r="E27" s="2" t="n">
        <v>13</v>
      </c>
      <c r="F27" s="2" t="n">
        <v>1</v>
      </c>
      <c r="G27" s="2" t="n">
        <v>2</v>
      </c>
      <c r="H27" s="2" t="n">
        <v>16</v>
      </c>
      <c r="I27" s="1"/>
      <c r="J27" s="5"/>
    </row>
    <row r="28" customFormat="false" ht="12.75" hidden="false" customHeight="true" outlineLevel="0" collapsed="false">
      <c r="A28" s="2" t="n">
        <v>25</v>
      </c>
      <c r="B28" s="4"/>
      <c r="C28" s="3"/>
      <c r="D28" s="2"/>
      <c r="E28" s="2"/>
      <c r="F28" s="2"/>
      <c r="G28" s="2"/>
      <c r="H28" s="2"/>
      <c r="I28" s="1"/>
      <c r="J28" s="5" t="n">
        <f aca="false">SUM(H28:H51)</f>
        <v>0</v>
      </c>
    </row>
    <row r="29" customFormat="false" ht="12.75" hidden="false" customHeight="true" outlineLevel="0" collapsed="false">
      <c r="A29" s="2" t="n">
        <v>26</v>
      </c>
      <c r="B29" s="4"/>
      <c r="C29" s="3"/>
      <c r="D29" s="2"/>
      <c r="E29" s="2"/>
      <c r="F29" s="2"/>
      <c r="G29" s="2"/>
      <c r="H29" s="2"/>
      <c r="I29" s="8"/>
    </row>
    <row r="30" customFormat="false" ht="12.75" hidden="false" customHeight="true" outlineLevel="0" collapsed="false">
      <c r="A30" s="2" t="n">
        <v>27</v>
      </c>
      <c r="B30" s="4"/>
      <c r="C30" s="3"/>
      <c r="D30" s="2"/>
      <c r="E30" s="2"/>
      <c r="F30" s="2"/>
      <c r="G30" s="2"/>
      <c r="H30" s="2"/>
    </row>
    <row r="31" customFormat="false" ht="12.75" hidden="false" customHeight="true" outlineLevel="0" collapsed="false">
      <c r="A31" s="2" t="n">
        <v>28</v>
      </c>
      <c r="B31" s="4"/>
      <c r="C31" s="3"/>
      <c r="D31" s="2"/>
      <c r="E31" s="2"/>
      <c r="F31" s="2"/>
      <c r="G31" s="2"/>
      <c r="H31" s="2"/>
      <c r="I31" s="8"/>
    </row>
    <row r="32" customFormat="false" ht="12.75" hidden="false" customHeight="true" outlineLevel="0" collapsed="false">
      <c r="A32" s="2" t="n">
        <v>29</v>
      </c>
      <c r="B32" s="4"/>
      <c r="C32" s="3"/>
      <c r="D32" s="2"/>
      <c r="E32" s="2"/>
      <c r="F32" s="2"/>
      <c r="G32" s="2"/>
      <c r="H32" s="2"/>
      <c r="I32" s="8"/>
      <c r="J32" s="2"/>
    </row>
    <row r="33" customFormat="false" ht="12.75" hidden="false" customHeight="true" outlineLevel="0" collapsed="false">
      <c r="A33" s="2" t="n">
        <v>30</v>
      </c>
      <c r="B33" s="4"/>
      <c r="C33" s="3"/>
      <c r="D33" s="2"/>
      <c r="E33" s="2"/>
      <c r="F33" s="2"/>
      <c r="G33" s="2"/>
      <c r="H33" s="2"/>
      <c r="I33" s="8"/>
      <c r="J33" s="2"/>
    </row>
    <row r="34" customFormat="false" ht="12.75" hidden="false" customHeight="true" outlineLevel="0" collapsed="false">
      <c r="A34" s="2" t="n">
        <v>31</v>
      </c>
      <c r="B34" s="4"/>
      <c r="C34" s="3"/>
      <c r="D34" s="2"/>
      <c r="E34" s="2"/>
      <c r="F34" s="2"/>
      <c r="G34" s="2"/>
      <c r="H34" s="2"/>
      <c r="I34" s="8"/>
      <c r="J34" s="2"/>
    </row>
    <row r="35" customFormat="false" ht="12.75" hidden="false" customHeight="true" outlineLevel="0" collapsed="false">
      <c r="A35" s="2" t="n">
        <v>32</v>
      </c>
      <c r="B35" s="4"/>
      <c r="C35" s="3"/>
      <c r="D35" s="2"/>
      <c r="E35" s="2"/>
      <c r="F35" s="2"/>
      <c r="G35" s="2"/>
      <c r="H35" s="2"/>
      <c r="I35" s="8"/>
      <c r="J35" s="2"/>
    </row>
    <row r="36" customFormat="false" ht="12.75" hidden="false" customHeight="true" outlineLevel="0" collapsed="false">
      <c r="A36" s="2" t="n">
        <v>33</v>
      </c>
      <c r="B36" s="4"/>
      <c r="C36" s="3"/>
      <c r="D36" s="2"/>
      <c r="E36" s="2"/>
      <c r="F36" s="2"/>
      <c r="G36" s="2"/>
      <c r="H36" s="2"/>
      <c r="I36" s="8"/>
      <c r="J36" s="2"/>
    </row>
    <row r="37" customFormat="false" ht="12.75" hidden="false" customHeight="true" outlineLevel="0" collapsed="false">
      <c r="A37" s="2" t="n">
        <v>34</v>
      </c>
      <c r="B37" s="4"/>
      <c r="C37" s="3"/>
      <c r="D37" s="2"/>
      <c r="E37" s="2"/>
      <c r="F37" s="2"/>
      <c r="G37" s="2"/>
      <c r="H37" s="2"/>
      <c r="I37" s="8"/>
      <c r="J37" s="2"/>
    </row>
    <row r="38" customFormat="false" ht="12.75" hidden="false" customHeight="true" outlineLevel="0" collapsed="false">
      <c r="A38" s="2" t="n">
        <v>35</v>
      </c>
      <c r="B38" s="4"/>
      <c r="C38" s="3"/>
      <c r="D38" s="2"/>
      <c r="E38" s="2"/>
      <c r="F38" s="2"/>
      <c r="G38" s="2"/>
      <c r="H38" s="2"/>
      <c r="I38" s="8"/>
      <c r="J38" s="2"/>
    </row>
    <row r="39" customFormat="false" ht="12.75" hidden="false" customHeight="true" outlineLevel="0" collapsed="false">
      <c r="A39" s="2" t="n">
        <v>36</v>
      </c>
      <c r="B39" s="4"/>
      <c r="C39" s="3"/>
      <c r="D39" s="2"/>
      <c r="E39" s="2"/>
      <c r="F39" s="2"/>
      <c r="G39" s="2"/>
      <c r="H39" s="2"/>
      <c r="I39" s="8"/>
      <c r="J39" s="2"/>
    </row>
    <row r="40" customFormat="false" ht="12.75" hidden="false" customHeight="true" outlineLevel="0" collapsed="false">
      <c r="A40" s="2" t="n">
        <v>37</v>
      </c>
      <c r="B40" s="4"/>
      <c r="C40" s="3"/>
      <c r="D40" s="2"/>
      <c r="E40" s="2"/>
      <c r="F40" s="2"/>
      <c r="G40" s="2"/>
      <c r="H40" s="2"/>
      <c r="I40" s="8"/>
      <c r="J40" s="2"/>
    </row>
    <row r="41" customFormat="false" ht="12.75" hidden="false" customHeight="true" outlineLevel="0" collapsed="false">
      <c r="A41" s="2" t="n">
        <v>38</v>
      </c>
      <c r="B41" s="4"/>
      <c r="C41" s="3"/>
      <c r="D41" s="2"/>
      <c r="E41" s="2"/>
      <c r="F41" s="2"/>
      <c r="G41" s="2"/>
      <c r="H41" s="2"/>
      <c r="I41" s="8"/>
      <c r="J41" s="2"/>
    </row>
    <row r="42" customFormat="false" ht="12.75" hidden="false" customHeight="true" outlineLevel="0" collapsed="false">
      <c r="A42" s="2" t="n">
        <v>39</v>
      </c>
      <c r="B42" s="4"/>
      <c r="C42" s="3"/>
      <c r="D42" s="2"/>
      <c r="E42" s="2"/>
      <c r="F42" s="2"/>
      <c r="G42" s="2"/>
      <c r="H42" s="2"/>
      <c r="I42" s="8"/>
      <c r="J42" s="2"/>
    </row>
    <row r="43" customFormat="false" ht="12.75" hidden="false" customHeight="true" outlineLevel="0" collapsed="false">
      <c r="A43" s="2" t="n">
        <v>40</v>
      </c>
      <c r="B43" s="4"/>
      <c r="C43" s="3"/>
      <c r="D43" s="2"/>
      <c r="E43" s="2"/>
      <c r="F43" s="2"/>
      <c r="G43" s="2"/>
      <c r="H43" s="2"/>
      <c r="I43" s="8"/>
      <c r="J43" s="2"/>
    </row>
    <row r="44" customFormat="false" ht="12.75" hidden="false" customHeight="true" outlineLevel="0" collapsed="false">
      <c r="A44" s="2" t="n">
        <v>41</v>
      </c>
      <c r="B44" s="4"/>
      <c r="C44" s="3"/>
      <c r="D44" s="2"/>
      <c r="E44" s="2"/>
      <c r="F44" s="2"/>
      <c r="G44" s="2"/>
      <c r="H44" s="2"/>
      <c r="I44" s="8"/>
      <c r="J44" s="2"/>
    </row>
    <row r="45" customFormat="false" ht="12.75" hidden="false" customHeight="true" outlineLevel="0" collapsed="false">
      <c r="A45" s="2" t="n">
        <v>42</v>
      </c>
      <c r="B45" s="4"/>
      <c r="C45" s="3"/>
      <c r="D45" s="2"/>
      <c r="E45" s="2"/>
      <c r="F45" s="2"/>
      <c r="G45" s="2"/>
      <c r="H45" s="2"/>
      <c r="I45" s="8"/>
      <c r="J45" s="2"/>
    </row>
    <row r="46" customFormat="false" ht="12.75" hidden="false" customHeight="true" outlineLevel="0" collapsed="false">
      <c r="A46" s="2" t="n">
        <v>43</v>
      </c>
      <c r="B46" s="4"/>
      <c r="C46" s="3"/>
      <c r="D46" s="2"/>
      <c r="E46" s="2"/>
      <c r="F46" s="2"/>
      <c r="G46" s="2"/>
      <c r="H46" s="2"/>
      <c r="I46" s="8"/>
      <c r="J46" s="2"/>
    </row>
    <row r="47" customFormat="false" ht="12.75" hidden="false" customHeight="true" outlineLevel="0" collapsed="false">
      <c r="A47" s="2" t="n">
        <v>44</v>
      </c>
      <c r="B47" s="4"/>
      <c r="C47" s="3"/>
      <c r="D47" s="2"/>
      <c r="E47" s="2"/>
      <c r="F47" s="2"/>
      <c r="G47" s="2"/>
      <c r="H47" s="2"/>
      <c r="I47" s="8"/>
      <c r="J47" s="2"/>
    </row>
    <row r="48" customFormat="false" ht="12.75" hidden="false" customHeight="true" outlineLevel="0" collapsed="false">
      <c r="A48" s="2" t="n">
        <v>45</v>
      </c>
      <c r="B48" s="4"/>
      <c r="C48" s="3"/>
      <c r="D48" s="2"/>
      <c r="E48" s="2"/>
      <c r="F48" s="2"/>
      <c r="G48" s="2"/>
      <c r="H48" s="2"/>
      <c r="I48" s="8"/>
      <c r="J48" s="2"/>
    </row>
    <row r="49" customFormat="false" ht="12.75" hidden="false" customHeight="true" outlineLevel="0" collapsed="false">
      <c r="A49" s="2" t="n">
        <v>46</v>
      </c>
      <c r="B49" s="4"/>
      <c r="C49" s="3"/>
      <c r="D49" s="2"/>
      <c r="E49" s="2"/>
      <c r="F49" s="2"/>
      <c r="G49" s="2"/>
      <c r="H49" s="2"/>
      <c r="I49" s="8"/>
      <c r="J49" s="2"/>
    </row>
    <row r="50" customFormat="false" ht="12.75" hidden="false" customHeight="true" outlineLevel="0" collapsed="false">
      <c r="A50" s="2" t="n">
        <v>47</v>
      </c>
      <c r="B50" s="4"/>
      <c r="C50" s="3"/>
      <c r="D50" s="2"/>
      <c r="E50" s="2"/>
      <c r="F50" s="2"/>
      <c r="G50" s="2"/>
      <c r="H50" s="2"/>
      <c r="I50" s="8"/>
      <c r="J50" s="2"/>
    </row>
    <row r="51" customFormat="false" ht="12.75" hidden="false" customHeight="true" outlineLevel="0" collapsed="false">
      <c r="A51" s="2" t="n">
        <v>48</v>
      </c>
      <c r="B51" s="4"/>
      <c r="C51" s="3"/>
      <c r="D51" s="2"/>
      <c r="E51" s="2"/>
      <c r="F51" s="2"/>
      <c r="G51" s="2"/>
      <c r="H51" s="2"/>
      <c r="I51" s="8"/>
      <c r="J51" s="2"/>
    </row>
    <row r="52" customFormat="false" ht="12.75" hidden="false" customHeight="true" outlineLevel="0" collapsed="false">
      <c r="A52" s="2" t="n">
        <v>49</v>
      </c>
      <c r="B52" s="4"/>
      <c r="C52" s="3"/>
      <c r="D52" s="2"/>
      <c r="E52" s="2"/>
      <c r="F52" s="2"/>
      <c r="G52" s="2"/>
      <c r="H52" s="2"/>
      <c r="I52" s="8"/>
      <c r="J52" s="5" t="n">
        <f aca="false">SUM(H52:H75)</f>
        <v>0</v>
      </c>
    </row>
    <row r="53" customFormat="false" ht="12.75" hidden="false" customHeight="true" outlineLevel="0" collapsed="false">
      <c r="A53" s="2" t="n">
        <v>50</v>
      </c>
      <c r="B53" s="4"/>
      <c r="C53" s="3"/>
      <c r="D53" s="2"/>
      <c r="E53" s="2"/>
      <c r="F53" s="2"/>
      <c r="G53" s="2"/>
      <c r="H53" s="2"/>
      <c r="I53" s="8"/>
    </row>
    <row r="54" customFormat="false" ht="12.75" hidden="false" customHeight="true" outlineLevel="0" collapsed="false">
      <c r="A54" s="2" t="n">
        <v>51</v>
      </c>
      <c r="B54" s="4"/>
      <c r="C54" s="3"/>
      <c r="D54" s="2"/>
      <c r="E54" s="2"/>
      <c r="F54" s="2"/>
      <c r="G54" s="2"/>
      <c r="H54" s="2"/>
      <c r="I54" s="8"/>
    </row>
    <row r="55" customFormat="false" ht="12.75" hidden="false" customHeight="true" outlineLevel="0" collapsed="false">
      <c r="A55" s="2" t="n">
        <v>52</v>
      </c>
      <c r="B55" s="4"/>
      <c r="C55" s="3"/>
      <c r="D55" s="2"/>
      <c r="E55" s="2"/>
      <c r="F55" s="2"/>
      <c r="G55" s="2"/>
      <c r="H55" s="2"/>
      <c r="I55" s="8"/>
    </row>
    <row r="56" customFormat="false" ht="12.75" hidden="false" customHeight="true" outlineLevel="0" collapsed="false">
      <c r="A56" s="2" t="n">
        <v>53</v>
      </c>
      <c r="B56" s="4"/>
      <c r="C56" s="3"/>
      <c r="D56" s="2"/>
      <c r="E56" s="2"/>
      <c r="F56" s="2"/>
      <c r="G56" s="2"/>
      <c r="H56" s="2"/>
      <c r="I56" s="8"/>
    </row>
    <row r="57" customFormat="false" ht="12.75" hidden="false" customHeight="true" outlineLevel="0" collapsed="false">
      <c r="A57" s="2" t="n">
        <v>54</v>
      </c>
      <c r="B57" s="4"/>
      <c r="C57" s="3"/>
      <c r="D57" s="2"/>
      <c r="E57" s="2"/>
      <c r="F57" s="2"/>
      <c r="G57" s="2"/>
      <c r="H57" s="2"/>
      <c r="I57" s="8"/>
    </row>
    <row r="58" customFormat="false" ht="12.75" hidden="false" customHeight="true" outlineLevel="0" collapsed="false">
      <c r="A58" s="2" t="n">
        <v>55</v>
      </c>
      <c r="B58" s="4"/>
      <c r="C58" s="3"/>
      <c r="D58" s="2"/>
      <c r="E58" s="2"/>
      <c r="F58" s="2"/>
      <c r="G58" s="2"/>
      <c r="H58" s="2"/>
      <c r="I58" s="8"/>
    </row>
    <row r="59" customFormat="false" ht="12.75" hidden="false" customHeight="true" outlineLevel="0" collapsed="false">
      <c r="A59" s="2" t="n">
        <v>56</v>
      </c>
      <c r="B59" s="4"/>
      <c r="C59" s="3"/>
      <c r="D59" s="2"/>
      <c r="E59" s="2"/>
      <c r="F59" s="2"/>
      <c r="G59" s="2"/>
      <c r="H59" s="2"/>
      <c r="I59" s="8"/>
    </row>
    <row r="60" customFormat="false" ht="12.75" hidden="false" customHeight="true" outlineLevel="0" collapsed="false">
      <c r="A60" s="2" t="n">
        <v>57</v>
      </c>
      <c r="B60" s="4"/>
      <c r="C60" s="3"/>
      <c r="D60" s="2"/>
      <c r="E60" s="2"/>
      <c r="F60" s="2"/>
      <c r="G60" s="2"/>
      <c r="H60" s="2"/>
      <c r="I60" s="8"/>
    </row>
    <row r="61" customFormat="false" ht="12.75" hidden="false" customHeight="true" outlineLevel="0" collapsed="false">
      <c r="A61" s="2" t="n">
        <v>58</v>
      </c>
      <c r="B61" s="4"/>
      <c r="C61" s="3"/>
      <c r="D61" s="2"/>
      <c r="E61" s="2"/>
      <c r="F61" s="2"/>
      <c r="G61" s="2"/>
      <c r="H61" s="2"/>
      <c r="I61" s="8"/>
    </row>
    <row r="62" customFormat="false" ht="12.75" hidden="false" customHeight="true" outlineLevel="0" collapsed="false">
      <c r="A62" s="2" t="n">
        <v>59</v>
      </c>
      <c r="B62" s="4"/>
      <c r="C62" s="3"/>
      <c r="D62" s="2"/>
      <c r="E62" s="2"/>
      <c r="F62" s="2"/>
      <c r="G62" s="2"/>
      <c r="H62" s="2"/>
      <c r="I62" s="8"/>
    </row>
    <row r="63" customFormat="false" ht="12.75" hidden="false" customHeight="true" outlineLevel="0" collapsed="false">
      <c r="A63" s="2" t="n">
        <v>60</v>
      </c>
      <c r="B63" s="4"/>
      <c r="C63" s="3"/>
      <c r="D63" s="2"/>
      <c r="E63" s="2"/>
      <c r="F63" s="2"/>
      <c r="G63" s="2"/>
      <c r="H63" s="2"/>
      <c r="I63" s="8"/>
    </row>
    <row r="64" customFormat="false" ht="12.75" hidden="false" customHeight="true" outlineLevel="0" collapsed="false">
      <c r="A64" s="2" t="n">
        <v>61</v>
      </c>
      <c r="B64" s="4"/>
      <c r="C64" s="3"/>
      <c r="D64" s="2"/>
      <c r="E64" s="2"/>
      <c r="F64" s="2"/>
      <c r="G64" s="2"/>
      <c r="H64" s="2"/>
      <c r="I64" s="8"/>
    </row>
    <row r="65" customFormat="false" ht="12.75" hidden="false" customHeight="true" outlineLevel="0" collapsed="false">
      <c r="A65" s="2" t="n">
        <v>62</v>
      </c>
      <c r="B65" s="4"/>
      <c r="C65" s="3"/>
      <c r="D65" s="2"/>
      <c r="E65" s="2"/>
      <c r="F65" s="2"/>
      <c r="G65" s="2"/>
      <c r="H65" s="2"/>
      <c r="I65" s="8"/>
    </row>
    <row r="66" customFormat="false" ht="12.75" hidden="false" customHeight="true" outlineLevel="0" collapsed="false">
      <c r="A66" s="2" t="n">
        <v>63</v>
      </c>
      <c r="B66" s="4"/>
      <c r="C66" s="3"/>
      <c r="D66" s="2"/>
      <c r="E66" s="2"/>
      <c r="F66" s="2"/>
      <c r="G66" s="2"/>
      <c r="H66" s="2"/>
      <c r="I66" s="8"/>
    </row>
    <row r="67" customFormat="false" ht="12.75" hidden="false" customHeight="true" outlineLevel="0" collapsed="false">
      <c r="A67" s="2" t="n">
        <v>64</v>
      </c>
      <c r="B67" s="4"/>
      <c r="C67" s="3"/>
      <c r="D67" s="2"/>
      <c r="E67" s="2"/>
      <c r="F67" s="2"/>
      <c r="G67" s="2"/>
      <c r="H67" s="2"/>
      <c r="I67" s="8"/>
    </row>
    <row r="68" customFormat="false" ht="12.75" hidden="false" customHeight="true" outlineLevel="0" collapsed="false">
      <c r="A68" s="2" t="n">
        <v>65</v>
      </c>
      <c r="B68" s="4"/>
      <c r="C68" s="3"/>
      <c r="D68" s="2"/>
      <c r="E68" s="2"/>
      <c r="F68" s="2"/>
      <c r="G68" s="2"/>
      <c r="H68" s="2"/>
      <c r="I68" s="8"/>
    </row>
    <row r="69" customFormat="false" ht="12.75" hidden="false" customHeight="true" outlineLevel="0" collapsed="false">
      <c r="A69" s="2" t="n">
        <v>66</v>
      </c>
      <c r="B69" s="4"/>
      <c r="C69" s="3"/>
      <c r="D69" s="2"/>
      <c r="E69" s="2"/>
      <c r="F69" s="2"/>
      <c r="G69" s="2"/>
      <c r="H69" s="2"/>
      <c r="I69" s="8"/>
    </row>
    <row r="70" customFormat="false" ht="12.75" hidden="false" customHeight="true" outlineLevel="0" collapsed="false">
      <c r="A70" s="2" t="n">
        <v>67</v>
      </c>
      <c r="B70" s="4"/>
      <c r="C70" s="3"/>
      <c r="D70" s="2"/>
      <c r="E70" s="2"/>
      <c r="F70" s="2"/>
      <c r="G70" s="2"/>
      <c r="H70" s="2"/>
      <c r="I70" s="8"/>
    </row>
    <row r="71" customFormat="false" ht="12.75" hidden="false" customHeight="true" outlineLevel="0" collapsed="false">
      <c r="A71" s="2" t="n">
        <v>68</v>
      </c>
      <c r="B71" s="4"/>
      <c r="C71" s="3"/>
      <c r="D71" s="2"/>
      <c r="E71" s="2"/>
      <c r="F71" s="2"/>
      <c r="G71" s="2"/>
      <c r="H71" s="2"/>
      <c r="I71" s="8"/>
    </row>
    <row r="72" customFormat="false" ht="12.75" hidden="false" customHeight="true" outlineLevel="0" collapsed="false">
      <c r="A72" s="2" t="n">
        <v>69</v>
      </c>
      <c r="B72" s="4"/>
      <c r="C72" s="3"/>
      <c r="D72" s="2"/>
      <c r="E72" s="2"/>
      <c r="F72" s="2"/>
      <c r="G72" s="2"/>
      <c r="H72" s="2"/>
      <c r="I72" s="8"/>
    </row>
    <row r="73" customFormat="false" ht="12.75" hidden="false" customHeight="true" outlineLevel="0" collapsed="false">
      <c r="A73" s="2" t="n">
        <v>70</v>
      </c>
      <c r="B73" s="4"/>
      <c r="C73" s="3"/>
      <c r="D73" s="2"/>
      <c r="E73" s="2"/>
      <c r="F73" s="2"/>
      <c r="G73" s="2"/>
      <c r="H73" s="2"/>
      <c r="I73" s="8"/>
    </row>
    <row r="74" customFormat="false" ht="12.75" hidden="false" customHeight="true" outlineLevel="0" collapsed="false">
      <c r="A74" s="2" t="n">
        <v>71</v>
      </c>
      <c r="B74" s="4"/>
      <c r="C74" s="3"/>
      <c r="D74" s="2"/>
      <c r="E74" s="2"/>
      <c r="F74" s="2"/>
      <c r="G74" s="2"/>
      <c r="H74" s="2"/>
      <c r="I74" s="8"/>
    </row>
    <row r="75" customFormat="false" ht="12.75" hidden="false" customHeight="true" outlineLevel="0" collapsed="false">
      <c r="A75" s="2" t="n">
        <v>72</v>
      </c>
      <c r="B75" s="4"/>
      <c r="C75" s="3"/>
      <c r="D75" s="2"/>
      <c r="E75" s="2"/>
      <c r="F75" s="2"/>
      <c r="G75" s="2"/>
      <c r="H75" s="2"/>
      <c r="I75" s="8"/>
    </row>
    <row r="76" customFormat="false" ht="12.75" hidden="false" customHeight="true" outlineLevel="0" collapsed="false">
      <c r="A76" s="2"/>
      <c r="B76" s="4"/>
      <c r="C76" s="3"/>
      <c r="D76" s="2"/>
      <c r="E76" s="2"/>
      <c r="F76" s="2"/>
      <c r="G76" s="2"/>
      <c r="H76" s="2"/>
      <c r="I76" s="8"/>
    </row>
    <row r="77" customFormat="false" ht="12.75" hidden="false" customHeight="true" outlineLevel="0" collapsed="false">
      <c r="A77" s="2" t="s">
        <v>11</v>
      </c>
      <c r="B77" s="2"/>
      <c r="C77" s="2" t="s">
        <v>12</v>
      </c>
      <c r="D77" s="2" t="s">
        <v>19</v>
      </c>
      <c r="E77" s="2" t="s">
        <v>20</v>
      </c>
      <c r="F77" s="2" t="s">
        <v>21</v>
      </c>
      <c r="G77" s="2" t="s">
        <v>22</v>
      </c>
      <c r="H77" s="2" t="s">
        <v>23</v>
      </c>
      <c r="I77" s="8"/>
    </row>
    <row r="78" customFormat="false" ht="12.75" hidden="false" customHeight="true" outlineLevel="0" collapsed="false">
      <c r="C78" s="1"/>
      <c r="D78" s="6"/>
      <c r="E78" s="6"/>
      <c r="F78" s="1"/>
      <c r="G78" s="6"/>
      <c r="H78" s="1"/>
      <c r="I78" s="8"/>
    </row>
    <row r="79" customFormat="false" ht="12.75" hidden="false" customHeight="true" outlineLevel="0" collapsed="false">
      <c r="C79" s="1"/>
      <c r="D79" s="6"/>
      <c r="E79" s="6"/>
      <c r="F79" s="1"/>
      <c r="G79" s="6"/>
      <c r="H79" s="1"/>
      <c r="I79" s="8"/>
    </row>
    <row r="80" customFormat="false" ht="12.75" hidden="false" customHeight="true" outlineLevel="0" collapsed="false">
      <c r="C80" s="1"/>
      <c r="D80" s="6"/>
      <c r="E80" s="6"/>
      <c r="F80" s="1"/>
      <c r="G80" s="6"/>
      <c r="H80" s="1"/>
      <c r="I80" s="8"/>
    </row>
    <row r="81" customFormat="false" ht="12.75" hidden="false" customHeight="true" outlineLevel="0" collapsed="false">
      <c r="C81" s="1"/>
      <c r="D81" s="6"/>
      <c r="E81" s="6"/>
      <c r="F81" s="1"/>
      <c r="G81" s="6"/>
      <c r="H81" s="1"/>
      <c r="I81" s="8"/>
    </row>
    <row r="82" customFormat="false" ht="12.75" hidden="false" customHeight="true" outlineLevel="0" collapsed="false">
      <c r="C82" s="1"/>
      <c r="D82" s="6"/>
      <c r="E82" s="6"/>
      <c r="F82" s="1"/>
      <c r="G82" s="6"/>
      <c r="H82" s="1"/>
      <c r="I82" s="8"/>
    </row>
    <row r="83" customFormat="false" ht="12.75" hidden="false" customHeight="true" outlineLevel="0" collapsed="false">
      <c r="C83" s="1"/>
      <c r="D83" s="6"/>
      <c r="E83" s="6"/>
      <c r="F83" s="1"/>
      <c r="G83" s="6"/>
      <c r="H83" s="1"/>
      <c r="I83" s="8"/>
    </row>
    <row r="84" customFormat="false" ht="12.75" hidden="false" customHeight="true" outlineLevel="0" collapsed="false">
      <c r="C84" s="1"/>
      <c r="D84" s="6"/>
      <c r="E84" s="6"/>
      <c r="F84" s="1"/>
      <c r="G84" s="6"/>
      <c r="H84" s="1"/>
      <c r="I84" s="8"/>
    </row>
    <row r="85" customFormat="false" ht="12.75" hidden="false" customHeight="true" outlineLevel="0" collapsed="false">
      <c r="C85" s="1"/>
      <c r="D85" s="6"/>
      <c r="E85" s="6"/>
      <c r="F85" s="1"/>
      <c r="G85" s="6"/>
      <c r="H85" s="1"/>
      <c r="I85" s="8"/>
    </row>
    <row r="86" customFormat="false" ht="12.75" hidden="false" customHeight="true" outlineLevel="0" collapsed="false">
      <c r="C86" s="1"/>
      <c r="D86" s="6"/>
      <c r="E86" s="6"/>
      <c r="F86" s="1"/>
      <c r="G86" s="6"/>
      <c r="H86" s="1"/>
      <c r="I86" s="8"/>
    </row>
    <row r="87" customFormat="false" ht="12.75" hidden="false" customHeight="true" outlineLevel="0" collapsed="false">
      <c r="C87" s="1"/>
      <c r="D87" s="6"/>
      <c r="E87" s="6"/>
      <c r="F87" s="1"/>
      <c r="G87" s="6"/>
      <c r="H87" s="1"/>
      <c r="I87" s="8"/>
    </row>
    <row r="88" customFormat="false" ht="12.75" hidden="false" customHeight="true" outlineLevel="0" collapsed="false">
      <c r="C88" s="1"/>
      <c r="D88" s="6"/>
      <c r="E88" s="6"/>
      <c r="F88" s="1"/>
      <c r="G88" s="6"/>
      <c r="H88" s="1"/>
      <c r="I88" s="8"/>
    </row>
    <row r="89" customFormat="false" ht="12.75" hidden="false" customHeight="true" outlineLevel="0" collapsed="false">
      <c r="C89" s="1"/>
      <c r="D89" s="6"/>
      <c r="E89" s="6"/>
      <c r="F89" s="1"/>
      <c r="G89" s="6"/>
      <c r="H89" s="1"/>
      <c r="I89" s="8"/>
    </row>
    <row r="90" customFormat="false" ht="12.75" hidden="false" customHeight="true" outlineLevel="0" collapsed="false">
      <c r="C90" s="1"/>
      <c r="D90" s="6"/>
      <c r="E90" s="6"/>
      <c r="F90" s="1"/>
      <c r="G90" s="6"/>
      <c r="H90" s="1"/>
      <c r="I90" s="8"/>
    </row>
    <row r="91" customFormat="false" ht="12.75" hidden="false" customHeight="true" outlineLevel="0" collapsed="false">
      <c r="C91" s="1"/>
      <c r="D91" s="6"/>
      <c r="E91" s="6"/>
      <c r="F91" s="1"/>
      <c r="G91" s="6"/>
      <c r="H91" s="1"/>
      <c r="I91" s="8"/>
    </row>
    <row r="92" customFormat="false" ht="12.75" hidden="false" customHeight="true" outlineLevel="0" collapsed="false">
      <c r="C92" s="1"/>
      <c r="D92" s="6"/>
      <c r="E92" s="6"/>
      <c r="F92" s="1"/>
      <c r="G92" s="6"/>
      <c r="H92" s="1"/>
      <c r="I92" s="8"/>
    </row>
    <row r="93" customFormat="false" ht="12.75" hidden="false" customHeight="true" outlineLevel="0" collapsed="false">
      <c r="C93" s="1"/>
      <c r="D93" s="6"/>
      <c r="E93" s="6"/>
      <c r="F93" s="1"/>
      <c r="G93" s="6"/>
      <c r="H93" s="1"/>
      <c r="I93" s="8"/>
    </row>
    <row r="94" customFormat="false" ht="12.75" hidden="false" customHeight="true" outlineLevel="0" collapsed="false">
      <c r="C94" s="1"/>
      <c r="D94" s="6"/>
      <c r="E94" s="6"/>
      <c r="F94" s="1"/>
      <c r="G94" s="6"/>
      <c r="H94" s="1"/>
      <c r="I94" s="8"/>
    </row>
    <row r="95" customFormat="false" ht="12.75" hidden="false" customHeight="true" outlineLevel="0" collapsed="false">
      <c r="C95" s="1"/>
      <c r="D95" s="6"/>
      <c r="E95" s="6"/>
      <c r="F95" s="1"/>
      <c r="G95" s="6"/>
      <c r="H95" s="1"/>
      <c r="I95" s="8"/>
    </row>
    <row r="96" customFormat="false" ht="12.75" hidden="false" customHeight="true" outlineLevel="0" collapsed="false">
      <c r="C96" s="1"/>
      <c r="D96" s="6"/>
      <c r="E96" s="6"/>
      <c r="F96" s="1"/>
      <c r="G96" s="6"/>
      <c r="H96" s="1"/>
      <c r="I96" s="8"/>
    </row>
    <row r="97" customFormat="false" ht="12.75" hidden="false" customHeight="true" outlineLevel="0" collapsed="false">
      <c r="C97" s="1"/>
      <c r="D97" s="6"/>
      <c r="E97" s="6"/>
      <c r="F97" s="1"/>
      <c r="G97" s="6"/>
      <c r="H97" s="1"/>
      <c r="I97" s="8"/>
    </row>
    <row r="98" customFormat="false" ht="12.75" hidden="false" customHeight="true" outlineLevel="0" collapsed="false">
      <c r="C98" s="1"/>
      <c r="D98" s="6"/>
      <c r="E98" s="6"/>
      <c r="F98" s="1"/>
      <c r="G98" s="6"/>
      <c r="H98" s="1"/>
      <c r="I98" s="8"/>
    </row>
    <row r="99" customFormat="false" ht="12.75" hidden="false" customHeight="true" outlineLevel="0" collapsed="false">
      <c r="C99" s="1"/>
      <c r="D99" s="6"/>
      <c r="E99" s="6"/>
      <c r="F99" s="1"/>
      <c r="G99" s="6"/>
      <c r="H99" s="1"/>
      <c r="I99" s="8"/>
    </row>
    <row r="100" customFormat="false" ht="12.75" hidden="false" customHeight="true" outlineLevel="0" collapsed="false">
      <c r="C100" s="1"/>
      <c r="D100" s="1"/>
      <c r="E100" s="6"/>
      <c r="F100" s="6"/>
      <c r="G100" s="1"/>
      <c r="H100" s="6"/>
    </row>
    <row r="101" customFormat="false" ht="12.75" hidden="false" customHeight="true" outlineLevel="0" collapsed="false">
      <c r="C101" s="1"/>
      <c r="D101" s="1"/>
      <c r="E101" s="7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1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RowHeight="12.75" zeroHeight="false" outlineLevelRow="0" outlineLevelCol="0"/>
  <cols>
    <col collapsed="false" customWidth="true" hidden="false" outlineLevel="0" max="1" min="1" style="0" width="13.12"/>
    <col collapsed="false" customWidth="true" hidden="false" outlineLevel="0" max="2" min="2" style="0" width="10.27"/>
    <col collapsed="false" customWidth="true" hidden="false" outlineLevel="0" max="8" min="3" style="0" width="7.13"/>
    <col collapsed="false" customWidth="true" hidden="false" outlineLevel="0" max="9" min="9" style="0" width="9.05"/>
    <col collapsed="false" customWidth="true" hidden="false" outlineLevel="0" max="10" min="10" style="0" width="13.12"/>
    <col collapsed="false" customWidth="true" hidden="false" outlineLevel="0" max="26" min="11" style="0" width="9.05"/>
    <col collapsed="false" customWidth="true" hidden="false" outlineLevel="0" max="30" min="27" style="0" width="7.13"/>
    <col collapsed="false" customWidth="true" hidden="false" outlineLevel="0" max="1025" min="31" style="0" width="9.05"/>
  </cols>
  <sheetData>
    <row r="1" customFormat="false" ht="12.75" hidden="false" customHeight="false" outlineLevel="0" collapsed="false">
      <c r="A1" s="1" t="s">
        <v>24</v>
      </c>
    </row>
    <row r="2" customFormat="false" ht="12.75" hidden="false" customHeight="false" outlineLevel="0" collapsed="false">
      <c r="A2" s="1" t="s">
        <v>25</v>
      </c>
      <c r="B2" s="9" t="n">
        <f aca="false">'směr1_in_k Místecké'!B4</f>
        <v>43748</v>
      </c>
    </row>
    <row r="3" customFormat="false" ht="12.75" hidden="false" customHeight="false" outlineLevel="0" collapsed="false">
      <c r="X3" s="1" t="s">
        <v>26</v>
      </c>
    </row>
    <row r="4" customFormat="false" ht="12.75" hidden="false" customHeight="false" outlineLevel="0" collapsed="false">
      <c r="A4" s="1" t="s">
        <v>27</v>
      </c>
      <c r="B4" s="1" t="s">
        <v>1</v>
      </c>
      <c r="C4" s="0" t="str">
        <f aca="false">'směr1_in_k Místecké'!B1</f>
        <v>in</v>
      </c>
      <c r="J4" s="1" t="s">
        <v>28</v>
      </c>
      <c r="K4" s="1" t="s">
        <v>1</v>
      </c>
      <c r="X4" s="1" t="s">
        <v>29</v>
      </c>
      <c r="Y4" s="1" t="s">
        <v>1</v>
      </c>
    </row>
    <row r="5" customFormat="false" ht="12.75" hidden="false" customHeight="false" outlineLevel="0" collapsed="false">
      <c r="A5" s="1" t="s">
        <v>30</v>
      </c>
      <c r="B5" s="1" t="s">
        <v>31</v>
      </c>
      <c r="C5" s="1" t="n">
        <v>5.1</v>
      </c>
      <c r="D5" s="1" t="n">
        <v>8.8</v>
      </c>
      <c r="E5" s="1" t="s">
        <v>32</v>
      </c>
      <c r="F5" s="1" t="s">
        <v>33</v>
      </c>
      <c r="G5" s="1" t="s">
        <v>34</v>
      </c>
      <c r="H5" s="1" t="s">
        <v>35</v>
      </c>
      <c r="J5" s="1" t="s">
        <v>30</v>
      </c>
      <c r="K5" s="1" t="s">
        <v>31</v>
      </c>
      <c r="L5" s="1"/>
      <c r="M5" s="1"/>
      <c r="N5" s="1" t="s">
        <v>32</v>
      </c>
      <c r="O5" s="1" t="s">
        <v>33</v>
      </c>
      <c r="P5" s="1" t="s">
        <v>34</v>
      </c>
      <c r="Q5" s="1" t="s">
        <v>35</v>
      </c>
      <c r="R5" s="1"/>
      <c r="S5" s="1"/>
      <c r="T5" s="1"/>
      <c r="U5" s="1"/>
      <c r="V5" s="1"/>
      <c r="X5" s="1" t="s">
        <v>36</v>
      </c>
      <c r="Y5" s="1" t="s">
        <v>31</v>
      </c>
      <c r="Z5" s="1" t="n">
        <f aca="false">C5</f>
        <v>5.1</v>
      </c>
      <c r="AA5" s="1" t="n">
        <f aca="false">D5</f>
        <v>8.8</v>
      </c>
      <c r="AB5" s="1" t="s">
        <v>32</v>
      </c>
      <c r="AC5" s="1" t="s">
        <v>33</v>
      </c>
      <c r="AD5" s="1" t="s">
        <v>34</v>
      </c>
      <c r="AE5" s="1" t="s">
        <v>35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customFormat="false" ht="12.75" hidden="false" customHeight="false" outlineLevel="0" collapsed="false">
      <c r="A6" s="0" t="s">
        <v>37</v>
      </c>
      <c r="B6" s="5" t="n">
        <f aca="false">ROUND(('směr1_in_k Místecké'!D4)/1,0)</f>
        <v>52</v>
      </c>
      <c r="C6" s="5" t="n">
        <f aca="false">ROUND(('směr1_in_k Místecké'!E4)/1,0)</f>
        <v>3</v>
      </c>
      <c r="D6" s="5" t="n">
        <f aca="false">ROUND(('směr1_in_k Místecké'!F4)/1,0)</f>
        <v>0</v>
      </c>
      <c r="E6" s="5" t="n">
        <f aca="false">ROUND(('směr1_in_k Místecké'!G4)/1,0)</f>
        <v>0</v>
      </c>
      <c r="G6" s="5" t="n">
        <f aca="false">ROUND(('směr1_in_k Místecké'!H4)/1,0)</f>
        <v>3</v>
      </c>
      <c r="H6" s="5" t="n">
        <f aca="false">ROUND(D6+E6,0)</f>
        <v>0</v>
      </c>
      <c r="J6" s="0" t="s">
        <v>37</v>
      </c>
      <c r="K6" s="0" t="n">
        <f aca="false">'směr1_in_k Místecké'!M4</f>
        <v>0</v>
      </c>
      <c r="L6" s="5" t="n">
        <f aca="false">'směr1_in_k Místecké'!N4</f>
        <v>0</v>
      </c>
      <c r="M6" s="5" t="n">
        <f aca="false">'směr1_in_k Místecké'!O4</f>
        <v>0</v>
      </c>
      <c r="N6" s="5" t="n">
        <f aca="false">'směr1_in_k Místecké'!P4</f>
        <v>0</v>
      </c>
      <c r="P6" s="5" t="n">
        <f aca="false">'směr1_in_k Místecké'!Q4</f>
        <v>0</v>
      </c>
      <c r="Q6" s="5" t="n">
        <f aca="false">SUM(M6:O6)</f>
        <v>0</v>
      </c>
      <c r="R6" s="10"/>
      <c r="S6" s="10"/>
      <c r="T6" s="10"/>
      <c r="U6" s="10"/>
      <c r="V6" s="5"/>
      <c r="X6" s="0" t="n">
        <v>0</v>
      </c>
      <c r="Y6" s="5" t="n">
        <f aca="false">B6</f>
        <v>52</v>
      </c>
      <c r="Z6" s="5" t="n">
        <f aca="false">C6+L6</f>
        <v>3</v>
      </c>
      <c r="AA6" s="5" t="n">
        <f aca="false">D6+M6</f>
        <v>0</v>
      </c>
      <c r="AB6" s="5" t="n">
        <f aca="false">E6+N6</f>
        <v>0</v>
      </c>
      <c r="AC6" s="5"/>
      <c r="AD6" s="5" t="n">
        <f aca="false">G6+P6</f>
        <v>3</v>
      </c>
      <c r="AE6" s="5" t="n">
        <f aca="false">H6+Q6</f>
        <v>0</v>
      </c>
      <c r="AF6" s="11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customFormat="false" ht="12.75" hidden="false" customHeight="false" outlineLevel="0" collapsed="false">
      <c r="A7" s="0" t="s">
        <v>38</v>
      </c>
      <c r="B7" s="5" t="n">
        <f aca="false">ROUND(('směr1_in_k Místecké'!D5)/1,0)</f>
        <v>50</v>
      </c>
      <c r="C7" s="5" t="n">
        <f aca="false">ROUND(('směr1_in_k Místecké'!E5)/1,0)</f>
        <v>1</v>
      </c>
      <c r="D7" s="5" t="n">
        <f aca="false">ROUND(('směr1_in_k Místecké'!F5)/1,0)</f>
        <v>0</v>
      </c>
      <c r="E7" s="5" t="n">
        <f aca="false">ROUND(('směr1_in_k Místecké'!G5)/1,0)</f>
        <v>1</v>
      </c>
      <c r="G7" s="5" t="n">
        <f aca="false">ROUND(('směr1_in_k Místecké'!H5)/1,0)</f>
        <v>2</v>
      </c>
      <c r="H7" s="5" t="n">
        <f aca="false">ROUND(D7+E7,0)</f>
        <v>1</v>
      </c>
      <c r="J7" s="0" t="s">
        <v>38</v>
      </c>
      <c r="K7" s="0" t="n">
        <f aca="false">'směr1_in_k Místecké'!M5</f>
        <v>0</v>
      </c>
      <c r="L7" s="5" t="n">
        <f aca="false">'směr1_in_k Místecké'!N5</f>
        <v>0</v>
      </c>
      <c r="M7" s="5" t="n">
        <f aca="false">'směr1_in_k Místecké'!O5</f>
        <v>0</v>
      </c>
      <c r="N7" s="5" t="n">
        <f aca="false">'směr1_in_k Místecké'!P5</f>
        <v>0</v>
      </c>
      <c r="P7" s="5" t="n">
        <f aca="false">'směr1_in_k Místecké'!Q5</f>
        <v>0</v>
      </c>
      <c r="Q7" s="5" t="n">
        <f aca="false">SUM(M7:O7)</f>
        <v>0</v>
      </c>
      <c r="R7" s="10"/>
      <c r="S7" s="10"/>
      <c r="T7" s="10"/>
      <c r="U7" s="10"/>
      <c r="V7" s="5"/>
      <c r="X7" s="0" t="n">
        <v>1</v>
      </c>
      <c r="Y7" s="5" t="n">
        <f aca="false">B7</f>
        <v>50</v>
      </c>
      <c r="Z7" s="5" t="n">
        <f aca="false">C7+L7</f>
        <v>1</v>
      </c>
      <c r="AA7" s="5" t="n">
        <f aca="false">D7+M7</f>
        <v>0</v>
      </c>
      <c r="AB7" s="5" t="n">
        <f aca="false">E7+N7</f>
        <v>1</v>
      </c>
      <c r="AC7" s="5"/>
      <c r="AD7" s="5" t="n">
        <f aca="false">G7+P7</f>
        <v>2</v>
      </c>
      <c r="AE7" s="5" t="n">
        <f aca="false">H7+Q7</f>
        <v>1</v>
      </c>
      <c r="AF7" s="11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customFormat="false" ht="12.75" hidden="false" customHeight="false" outlineLevel="0" collapsed="false">
      <c r="A8" s="0" t="s">
        <v>39</v>
      </c>
      <c r="B8" s="5" t="n">
        <f aca="false">ROUND(('směr1_in_k Místecké'!D6)/1,0)</f>
        <v>56</v>
      </c>
      <c r="C8" s="5" t="n">
        <f aca="false">ROUND(('směr1_in_k Místecké'!E6)/1,0)</f>
        <v>5</v>
      </c>
      <c r="D8" s="5" t="n">
        <f aca="false">ROUND(('směr1_in_k Místecké'!F6)/1,0)</f>
        <v>3</v>
      </c>
      <c r="E8" s="5" t="n">
        <f aca="false">ROUND(('směr1_in_k Místecké'!G6)/1,0)</f>
        <v>0</v>
      </c>
      <c r="G8" s="5" t="n">
        <f aca="false">ROUND(('směr1_in_k Místecké'!H6)/1,0)</f>
        <v>8</v>
      </c>
      <c r="H8" s="5" t="n">
        <f aca="false">ROUND(D8+E8,0)</f>
        <v>3</v>
      </c>
      <c r="J8" s="0" t="s">
        <v>39</v>
      </c>
      <c r="K8" s="0" t="n">
        <f aca="false">'směr1_in_k Místecké'!M6</f>
        <v>0</v>
      </c>
      <c r="L8" s="5" t="n">
        <f aca="false">'směr1_in_k Místecké'!N6</f>
        <v>0</v>
      </c>
      <c r="M8" s="5" t="n">
        <f aca="false">'směr1_in_k Místecké'!O6</f>
        <v>0</v>
      </c>
      <c r="N8" s="5" t="n">
        <f aca="false">'směr1_in_k Místecké'!P6</f>
        <v>0</v>
      </c>
      <c r="P8" s="5" t="n">
        <f aca="false">'směr1_in_k Místecké'!Q6</f>
        <v>0</v>
      </c>
      <c r="Q8" s="5" t="n">
        <f aca="false">SUM(M8:O8)</f>
        <v>0</v>
      </c>
      <c r="R8" s="10"/>
      <c r="S8" s="10"/>
      <c r="T8" s="10"/>
      <c r="U8" s="10"/>
      <c r="V8" s="5"/>
      <c r="X8" s="0" t="n">
        <v>2</v>
      </c>
      <c r="Y8" s="5" t="n">
        <f aca="false">B8</f>
        <v>56</v>
      </c>
      <c r="Z8" s="5" t="n">
        <f aca="false">C8+L8</f>
        <v>5</v>
      </c>
      <c r="AA8" s="5" t="n">
        <f aca="false">D8+M8</f>
        <v>3</v>
      </c>
      <c r="AB8" s="5" t="n">
        <f aca="false">E8+N8</f>
        <v>0</v>
      </c>
      <c r="AC8" s="5"/>
      <c r="AD8" s="5" t="n">
        <f aca="false">G8+P8</f>
        <v>8</v>
      </c>
      <c r="AE8" s="5" t="n">
        <f aca="false">H8+Q8</f>
        <v>3</v>
      </c>
      <c r="AF8" s="11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customFormat="false" ht="12.75" hidden="false" customHeight="false" outlineLevel="0" collapsed="false">
      <c r="A9" s="0" t="s">
        <v>40</v>
      </c>
      <c r="B9" s="5" t="n">
        <f aca="false">ROUND(('směr1_in_k Místecké'!D7)/1,0)</f>
        <v>53</v>
      </c>
      <c r="C9" s="5" t="n">
        <f aca="false">ROUND(('směr1_in_k Místecké'!E7)/1,0)</f>
        <v>5</v>
      </c>
      <c r="D9" s="5" t="n">
        <f aca="false">ROUND(('směr1_in_k Místecké'!F7)/1,0)</f>
        <v>4</v>
      </c>
      <c r="E9" s="5" t="n">
        <f aca="false">ROUND(('směr1_in_k Místecké'!G7)/1,0)</f>
        <v>0</v>
      </c>
      <c r="G9" s="5" t="n">
        <f aca="false">ROUND(('směr1_in_k Místecké'!H7)/1,0)</f>
        <v>9</v>
      </c>
      <c r="H9" s="5" t="n">
        <f aca="false">ROUND(D9+E9,0)</f>
        <v>4</v>
      </c>
      <c r="J9" s="0" t="s">
        <v>40</v>
      </c>
      <c r="K9" s="0" t="n">
        <f aca="false">'směr1_in_k Místecké'!M7</f>
        <v>0</v>
      </c>
      <c r="L9" s="5" t="n">
        <f aca="false">'směr1_in_k Místecké'!N7</f>
        <v>0</v>
      </c>
      <c r="M9" s="5" t="n">
        <f aca="false">'směr1_in_k Místecké'!O7</f>
        <v>0</v>
      </c>
      <c r="N9" s="5" t="n">
        <f aca="false">'směr1_in_k Místecké'!P7</f>
        <v>0</v>
      </c>
      <c r="P9" s="5" t="n">
        <f aca="false">'směr1_in_k Místecké'!Q7</f>
        <v>0</v>
      </c>
      <c r="Q9" s="5" t="n">
        <f aca="false">SUM(M9:O9)</f>
        <v>0</v>
      </c>
      <c r="R9" s="10"/>
      <c r="S9" s="10"/>
      <c r="T9" s="10"/>
      <c r="U9" s="10"/>
      <c r="V9" s="5"/>
      <c r="X9" s="0" t="n">
        <v>3</v>
      </c>
      <c r="Y9" s="5" t="n">
        <f aca="false">B9</f>
        <v>53</v>
      </c>
      <c r="Z9" s="5" t="n">
        <f aca="false">C9+L9</f>
        <v>5</v>
      </c>
      <c r="AA9" s="5" t="n">
        <f aca="false">D9+M9</f>
        <v>4</v>
      </c>
      <c r="AB9" s="5" t="n">
        <f aca="false">E9+N9</f>
        <v>0</v>
      </c>
      <c r="AC9" s="5"/>
      <c r="AD9" s="5" t="n">
        <f aca="false">G9+P9</f>
        <v>9</v>
      </c>
      <c r="AE9" s="5" t="n">
        <f aca="false">H9+Q9</f>
        <v>4</v>
      </c>
      <c r="AF9" s="11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customFormat="false" ht="12.75" hidden="false" customHeight="false" outlineLevel="0" collapsed="false">
      <c r="A10" s="0" t="s">
        <v>41</v>
      </c>
      <c r="B10" s="5" t="n">
        <f aca="false">ROUND(('směr1_in_k Místecké'!D8)/1,0)</f>
        <v>52</v>
      </c>
      <c r="C10" s="5" t="n">
        <f aca="false">ROUND(('směr1_in_k Místecké'!E8)/1,0)</f>
        <v>12</v>
      </c>
      <c r="D10" s="5" t="n">
        <f aca="false">ROUND(('směr1_in_k Místecké'!F8)/1,0)</f>
        <v>3</v>
      </c>
      <c r="E10" s="5" t="n">
        <f aca="false">ROUND(('směr1_in_k Místecké'!G8)/1,0)</f>
        <v>3</v>
      </c>
      <c r="G10" s="5" t="n">
        <f aca="false">ROUND(('směr1_in_k Místecké'!H8)/1,0)</f>
        <v>18</v>
      </c>
      <c r="H10" s="5" t="n">
        <f aca="false">ROUND(D10+E10,0)</f>
        <v>6</v>
      </c>
      <c r="J10" s="0" t="s">
        <v>41</v>
      </c>
      <c r="K10" s="0" t="n">
        <f aca="false">'směr1_in_k Místecké'!M8</f>
        <v>0</v>
      </c>
      <c r="L10" s="5" t="n">
        <f aca="false">'směr1_in_k Místecké'!N8</f>
        <v>0</v>
      </c>
      <c r="M10" s="5" t="n">
        <f aca="false">'směr1_in_k Místecké'!O8</f>
        <v>0</v>
      </c>
      <c r="N10" s="5" t="n">
        <f aca="false">'směr1_in_k Místecké'!P8</f>
        <v>0</v>
      </c>
      <c r="P10" s="5" t="n">
        <f aca="false">'směr1_in_k Místecké'!Q8</f>
        <v>0</v>
      </c>
      <c r="Q10" s="5" t="n">
        <f aca="false">SUM(M10:O10)</f>
        <v>0</v>
      </c>
      <c r="R10" s="10"/>
      <c r="S10" s="10"/>
      <c r="T10" s="10"/>
      <c r="U10" s="10"/>
      <c r="V10" s="5"/>
      <c r="X10" s="0" t="n">
        <v>4</v>
      </c>
      <c r="Y10" s="5" t="n">
        <f aca="false">B10</f>
        <v>52</v>
      </c>
      <c r="Z10" s="5" t="n">
        <f aca="false">C10+L10</f>
        <v>12</v>
      </c>
      <c r="AA10" s="5" t="n">
        <f aca="false">D10+M10</f>
        <v>3</v>
      </c>
      <c r="AB10" s="5" t="n">
        <f aca="false">E10+N10</f>
        <v>3</v>
      </c>
      <c r="AC10" s="5"/>
      <c r="AD10" s="5" t="n">
        <f aca="false">G10+P10</f>
        <v>18</v>
      </c>
      <c r="AE10" s="5" t="n">
        <f aca="false">H10+Q10</f>
        <v>6</v>
      </c>
      <c r="AF10" s="11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customFormat="false" ht="12.75" hidden="false" customHeight="false" outlineLevel="0" collapsed="false">
      <c r="A11" s="0" t="s">
        <v>42</v>
      </c>
      <c r="B11" s="5" t="n">
        <f aca="false">ROUND(('směr1_in_k Místecké'!D9)/1,0)</f>
        <v>54</v>
      </c>
      <c r="C11" s="5" t="n">
        <f aca="false">ROUND(('směr1_in_k Místecké'!E9)/1,0)</f>
        <v>133</v>
      </c>
      <c r="D11" s="5" t="n">
        <f aca="false">ROUND(('směr1_in_k Místecké'!F9)/1,0)</f>
        <v>7</v>
      </c>
      <c r="E11" s="5" t="n">
        <f aca="false">ROUND(('směr1_in_k Místecké'!G9)/1,0)</f>
        <v>13</v>
      </c>
      <c r="G11" s="5" t="n">
        <f aca="false">ROUND(('směr1_in_k Místecké'!H9)/1,0)</f>
        <v>153</v>
      </c>
      <c r="H11" s="5" t="n">
        <f aca="false">ROUND(D11+E11,0)</f>
        <v>20</v>
      </c>
      <c r="J11" s="0" t="s">
        <v>42</v>
      </c>
      <c r="K11" s="0" t="n">
        <f aca="false">'směr1_in_k Místecké'!M9</f>
        <v>0</v>
      </c>
      <c r="L11" s="5" t="n">
        <f aca="false">'směr1_in_k Místecké'!N9</f>
        <v>0</v>
      </c>
      <c r="M11" s="5" t="n">
        <f aca="false">'směr1_in_k Místecké'!O9</f>
        <v>0</v>
      </c>
      <c r="N11" s="5" t="n">
        <f aca="false">'směr1_in_k Místecké'!P9</f>
        <v>0</v>
      </c>
      <c r="P11" s="5" t="n">
        <f aca="false">'směr1_in_k Místecké'!Q9</f>
        <v>0</v>
      </c>
      <c r="Q11" s="5" t="n">
        <f aca="false">SUM(M11:O11)</f>
        <v>0</v>
      </c>
      <c r="R11" s="10"/>
      <c r="S11" s="10"/>
      <c r="T11" s="10"/>
      <c r="U11" s="10"/>
      <c r="V11" s="5"/>
      <c r="X11" s="0" t="n">
        <v>5</v>
      </c>
      <c r="Y11" s="5" t="n">
        <f aca="false">B11</f>
        <v>54</v>
      </c>
      <c r="Z11" s="5" t="n">
        <f aca="false">C11+L11</f>
        <v>133</v>
      </c>
      <c r="AA11" s="5" t="n">
        <f aca="false">D11+M11</f>
        <v>7</v>
      </c>
      <c r="AB11" s="5" t="n">
        <f aca="false">E11+N11</f>
        <v>13</v>
      </c>
      <c r="AC11" s="5"/>
      <c r="AD11" s="5" t="n">
        <f aca="false">G11+P11</f>
        <v>153</v>
      </c>
      <c r="AE11" s="5" t="n">
        <f aca="false">H11+Q11</f>
        <v>20</v>
      </c>
      <c r="AF11" s="11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customFormat="false" ht="12.75" hidden="false" customHeight="false" outlineLevel="0" collapsed="false">
      <c r="A12" s="0" t="s">
        <v>43</v>
      </c>
      <c r="B12" s="5" t="n">
        <f aca="false">ROUND(('směr1_in_k Místecké'!D10)/1,0)</f>
        <v>51</v>
      </c>
      <c r="C12" s="5" t="n">
        <f aca="false">ROUND(('směr1_in_k Místecké'!E10)/1,0)</f>
        <v>199</v>
      </c>
      <c r="D12" s="5" t="n">
        <f aca="false">ROUND(('směr1_in_k Místecké'!F10)/1,0)</f>
        <v>21</v>
      </c>
      <c r="E12" s="5" t="n">
        <f aca="false">ROUND(('směr1_in_k Místecké'!G10)/1,0)</f>
        <v>48</v>
      </c>
      <c r="G12" s="5" t="n">
        <f aca="false">ROUND(('směr1_in_k Místecké'!H10)/1,0)</f>
        <v>268</v>
      </c>
      <c r="H12" s="5" t="n">
        <f aca="false">ROUND(D12+E12,0)</f>
        <v>69</v>
      </c>
      <c r="J12" s="0" t="s">
        <v>43</v>
      </c>
      <c r="K12" s="0" t="n">
        <f aca="false">'směr1_in_k Místecké'!M10</f>
        <v>0</v>
      </c>
      <c r="L12" s="5" t="n">
        <f aca="false">'směr1_in_k Místecké'!N10</f>
        <v>0</v>
      </c>
      <c r="M12" s="5" t="n">
        <f aca="false">'směr1_in_k Místecké'!O10</f>
        <v>0</v>
      </c>
      <c r="N12" s="5" t="n">
        <f aca="false">'směr1_in_k Místecké'!P10</f>
        <v>0</v>
      </c>
      <c r="P12" s="5" t="n">
        <f aca="false">'směr1_in_k Místecké'!Q10</f>
        <v>0</v>
      </c>
      <c r="Q12" s="5" t="n">
        <f aca="false">SUM(M12:O12)</f>
        <v>0</v>
      </c>
      <c r="R12" s="10"/>
      <c r="S12" s="10"/>
      <c r="T12" s="10"/>
      <c r="U12" s="10"/>
      <c r="V12" s="5"/>
      <c r="X12" s="0" t="n">
        <v>6</v>
      </c>
      <c r="Y12" s="5" t="n">
        <f aca="false">B12</f>
        <v>51</v>
      </c>
      <c r="Z12" s="5" t="n">
        <f aca="false">C12+L12</f>
        <v>199</v>
      </c>
      <c r="AA12" s="5" t="n">
        <f aca="false">D12+M12</f>
        <v>21</v>
      </c>
      <c r="AB12" s="5" t="n">
        <f aca="false">E12+N12</f>
        <v>48</v>
      </c>
      <c r="AC12" s="5"/>
      <c r="AD12" s="5" t="n">
        <f aca="false">G12+P12</f>
        <v>268</v>
      </c>
      <c r="AE12" s="5" t="n">
        <f aca="false">H12+Q12</f>
        <v>69</v>
      </c>
      <c r="AF12" s="11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customFormat="false" ht="12.75" hidden="false" customHeight="false" outlineLevel="0" collapsed="false">
      <c r="A13" s="0" t="s">
        <v>44</v>
      </c>
      <c r="B13" s="5" t="n">
        <f aca="false">ROUND(('směr1_in_k Místecké'!D11)/1,0)</f>
        <v>52</v>
      </c>
      <c r="C13" s="5" t="n">
        <f aca="false">ROUND(('směr1_in_k Místecké'!E11)/1,0)</f>
        <v>240</v>
      </c>
      <c r="D13" s="5" t="n">
        <f aca="false">ROUND(('směr1_in_k Místecké'!F11)/1,0)</f>
        <v>31</v>
      </c>
      <c r="E13" s="5" t="n">
        <f aca="false">ROUND(('směr1_in_k Místecké'!G11)/1,0)</f>
        <v>61</v>
      </c>
      <c r="G13" s="5" t="n">
        <f aca="false">ROUND(('směr1_in_k Místecké'!H11)/1,0)</f>
        <v>332</v>
      </c>
      <c r="H13" s="5" t="n">
        <f aca="false">ROUND(D13+E13,0)</f>
        <v>92</v>
      </c>
      <c r="J13" s="0" t="s">
        <v>44</v>
      </c>
      <c r="K13" s="0" t="n">
        <f aca="false">'směr1_in_k Místecké'!M11</f>
        <v>0</v>
      </c>
      <c r="L13" s="5" t="n">
        <f aca="false">'směr1_in_k Místecké'!N11</f>
        <v>0</v>
      </c>
      <c r="M13" s="5" t="n">
        <f aca="false">'směr1_in_k Místecké'!O11</f>
        <v>0</v>
      </c>
      <c r="N13" s="5" t="n">
        <f aca="false">'směr1_in_k Místecké'!P11</f>
        <v>0</v>
      </c>
      <c r="P13" s="5" t="n">
        <f aca="false">'směr1_in_k Místecké'!Q11</f>
        <v>0</v>
      </c>
      <c r="Q13" s="5" t="n">
        <f aca="false">SUM(M13:O13)</f>
        <v>0</v>
      </c>
      <c r="R13" s="10"/>
      <c r="S13" s="10"/>
      <c r="T13" s="10"/>
      <c r="U13" s="10"/>
      <c r="V13" s="5"/>
      <c r="X13" s="0" t="n">
        <v>7</v>
      </c>
      <c r="Y13" s="5" t="n">
        <f aca="false">B13</f>
        <v>52</v>
      </c>
      <c r="Z13" s="5" t="n">
        <f aca="false">C13+L13</f>
        <v>240</v>
      </c>
      <c r="AA13" s="5" t="n">
        <f aca="false">D13+M13</f>
        <v>31</v>
      </c>
      <c r="AB13" s="5" t="n">
        <f aca="false">E13+N13</f>
        <v>61</v>
      </c>
      <c r="AC13" s="5"/>
      <c r="AD13" s="5" t="n">
        <f aca="false">G13+P13</f>
        <v>332</v>
      </c>
      <c r="AE13" s="5" t="n">
        <f aca="false">H13+Q13</f>
        <v>92</v>
      </c>
      <c r="AF13" s="11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customFormat="false" ht="12.75" hidden="false" customHeight="false" outlineLevel="0" collapsed="false">
      <c r="A14" s="0" t="s">
        <v>45</v>
      </c>
      <c r="B14" s="5" t="n">
        <f aca="false">ROUND(('směr1_in_k Místecké'!D12)/1,0)</f>
        <v>52</v>
      </c>
      <c r="C14" s="5" t="n">
        <f aca="false">ROUND(('směr1_in_k Místecké'!E12)/1,0)</f>
        <v>176</v>
      </c>
      <c r="D14" s="5" t="n">
        <f aca="false">ROUND(('směr1_in_k Místecké'!F12)/1,0)</f>
        <v>35</v>
      </c>
      <c r="E14" s="5" t="n">
        <f aca="false">ROUND(('směr1_in_k Místecké'!G12)/1,0)</f>
        <v>46</v>
      </c>
      <c r="G14" s="5" t="n">
        <f aca="false">ROUND(('směr1_in_k Místecké'!H12)/1,0)</f>
        <v>257</v>
      </c>
      <c r="H14" s="5" t="n">
        <f aca="false">ROUND(D14+E14,0)</f>
        <v>81</v>
      </c>
      <c r="J14" s="0" t="s">
        <v>45</v>
      </c>
      <c r="K14" s="0" t="n">
        <f aca="false">'směr1_in_k Místecké'!M12</f>
        <v>0</v>
      </c>
      <c r="L14" s="5" t="n">
        <f aca="false">'směr1_in_k Místecké'!N12</f>
        <v>0</v>
      </c>
      <c r="M14" s="5" t="n">
        <f aca="false">'směr1_in_k Místecké'!O12</f>
        <v>0</v>
      </c>
      <c r="N14" s="5" t="n">
        <f aca="false">'směr1_in_k Místecké'!P12</f>
        <v>0</v>
      </c>
      <c r="P14" s="5" t="n">
        <f aca="false">'směr1_in_k Místecké'!Q12</f>
        <v>0</v>
      </c>
      <c r="Q14" s="5" t="n">
        <f aca="false">SUM(M14:O14)</f>
        <v>0</v>
      </c>
      <c r="R14" s="10"/>
      <c r="S14" s="10"/>
      <c r="T14" s="10"/>
      <c r="U14" s="10"/>
      <c r="V14" s="5"/>
      <c r="X14" s="0" t="n">
        <v>8</v>
      </c>
      <c r="Y14" s="5" t="n">
        <f aca="false">B14</f>
        <v>52</v>
      </c>
      <c r="Z14" s="5" t="n">
        <f aca="false">C14+L14</f>
        <v>176</v>
      </c>
      <c r="AA14" s="5" t="n">
        <f aca="false">D14+M14</f>
        <v>35</v>
      </c>
      <c r="AB14" s="5" t="n">
        <f aca="false">E14+N14</f>
        <v>46</v>
      </c>
      <c r="AC14" s="5"/>
      <c r="AD14" s="5" t="n">
        <f aca="false">G14+P14</f>
        <v>257</v>
      </c>
      <c r="AE14" s="5" t="n">
        <f aca="false">H14+Q14</f>
        <v>81</v>
      </c>
      <c r="AF14" s="11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customFormat="false" ht="12.75" hidden="false" customHeight="false" outlineLevel="0" collapsed="false">
      <c r="A15" s="0" t="s">
        <v>46</v>
      </c>
      <c r="B15" s="5" t="n">
        <f aca="false">ROUND(('směr1_in_k Místecké'!D13)/1,0)</f>
        <v>53</v>
      </c>
      <c r="C15" s="5" t="n">
        <f aca="false">ROUND(('směr1_in_k Místecké'!E13)/1,0)</f>
        <v>141</v>
      </c>
      <c r="D15" s="5" t="n">
        <f aca="false">ROUND(('směr1_in_k Místecké'!F13)/1,0)</f>
        <v>28</v>
      </c>
      <c r="E15" s="5" t="n">
        <f aca="false">ROUND(('směr1_in_k Místecké'!G13)/1,0)</f>
        <v>37</v>
      </c>
      <c r="G15" s="5" t="n">
        <f aca="false">ROUND(('směr1_in_k Místecké'!H13)/1,0)</f>
        <v>206</v>
      </c>
      <c r="H15" s="5" t="n">
        <f aca="false">ROUND(D15+E15,0)</f>
        <v>65</v>
      </c>
      <c r="J15" s="0" t="s">
        <v>46</v>
      </c>
      <c r="K15" s="0" t="n">
        <f aca="false">'směr1_in_k Místecké'!M13</f>
        <v>0</v>
      </c>
      <c r="L15" s="5" t="n">
        <f aca="false">'směr1_in_k Místecké'!N13</f>
        <v>0</v>
      </c>
      <c r="M15" s="5" t="n">
        <f aca="false">'směr1_in_k Místecké'!O13</f>
        <v>0</v>
      </c>
      <c r="N15" s="5" t="n">
        <f aca="false">'směr1_in_k Místecké'!P13</f>
        <v>0</v>
      </c>
      <c r="P15" s="5" t="n">
        <f aca="false">'směr1_in_k Místecké'!Q13</f>
        <v>0</v>
      </c>
      <c r="Q15" s="5" t="n">
        <f aca="false">SUM(M15:O15)</f>
        <v>0</v>
      </c>
      <c r="R15" s="10"/>
      <c r="S15" s="10"/>
      <c r="T15" s="10"/>
      <c r="U15" s="10"/>
      <c r="V15" s="5"/>
      <c r="X15" s="0" t="n">
        <v>9</v>
      </c>
      <c r="Y15" s="5" t="n">
        <f aca="false">B15</f>
        <v>53</v>
      </c>
      <c r="Z15" s="5" t="n">
        <f aca="false">C15+L15</f>
        <v>141</v>
      </c>
      <c r="AA15" s="5" t="n">
        <f aca="false">D15+M15</f>
        <v>28</v>
      </c>
      <c r="AB15" s="5" t="n">
        <f aca="false">E15+N15</f>
        <v>37</v>
      </c>
      <c r="AC15" s="5"/>
      <c r="AD15" s="5" t="n">
        <f aca="false">G15+P15</f>
        <v>206</v>
      </c>
      <c r="AE15" s="5" t="n">
        <f aca="false">H15+Q15</f>
        <v>65</v>
      </c>
      <c r="AF15" s="11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customFormat="false" ht="12.75" hidden="false" customHeight="false" outlineLevel="0" collapsed="false">
      <c r="A16" s="0" t="s">
        <v>47</v>
      </c>
      <c r="B16" s="5" t="n">
        <f aca="false">ROUND(('směr1_in_k Místecké'!D14)/1,0)</f>
        <v>52</v>
      </c>
      <c r="C16" s="5" t="n">
        <f aca="false">ROUND(('směr1_in_k Místecké'!E14)/1,0)</f>
        <v>121</v>
      </c>
      <c r="D16" s="5" t="n">
        <f aca="false">ROUND(('směr1_in_k Místecké'!F14)/1,0)</f>
        <v>31</v>
      </c>
      <c r="E16" s="5" t="n">
        <f aca="false">ROUND(('směr1_in_k Místecké'!G14)/1,0)</f>
        <v>45</v>
      </c>
      <c r="G16" s="5" t="n">
        <f aca="false">ROUND(('směr1_in_k Místecké'!H14)/1,0)</f>
        <v>197</v>
      </c>
      <c r="H16" s="5" t="n">
        <f aca="false">ROUND(D16+E16,0)</f>
        <v>76</v>
      </c>
      <c r="J16" s="0" t="s">
        <v>47</v>
      </c>
      <c r="K16" s="0" t="n">
        <f aca="false">'směr1_in_k Místecké'!M14</f>
        <v>0</v>
      </c>
      <c r="L16" s="5" t="n">
        <f aca="false">'směr1_in_k Místecké'!N14</f>
        <v>0</v>
      </c>
      <c r="M16" s="5" t="n">
        <f aca="false">'směr1_in_k Místecké'!O14</f>
        <v>0</v>
      </c>
      <c r="N16" s="5" t="n">
        <f aca="false">'směr1_in_k Místecké'!P14</f>
        <v>0</v>
      </c>
      <c r="P16" s="5" t="n">
        <f aca="false">'směr1_in_k Místecké'!Q14</f>
        <v>0</v>
      </c>
      <c r="Q16" s="5" t="n">
        <f aca="false">SUM(M16:O16)</f>
        <v>0</v>
      </c>
      <c r="R16" s="10"/>
      <c r="S16" s="10"/>
      <c r="T16" s="10"/>
      <c r="U16" s="10"/>
      <c r="V16" s="5"/>
      <c r="X16" s="0" t="n">
        <v>10</v>
      </c>
      <c r="Y16" s="5" t="n">
        <f aca="false">B16</f>
        <v>52</v>
      </c>
      <c r="Z16" s="5" t="n">
        <f aca="false">C16+L16</f>
        <v>121</v>
      </c>
      <c r="AA16" s="5" t="n">
        <f aca="false">D16+M16</f>
        <v>31</v>
      </c>
      <c r="AB16" s="5" t="n">
        <f aca="false">E16+N16</f>
        <v>45</v>
      </c>
      <c r="AC16" s="5"/>
      <c r="AD16" s="5" t="n">
        <f aca="false">G16+P16</f>
        <v>197</v>
      </c>
      <c r="AE16" s="5" t="n">
        <f aca="false">H16+Q16</f>
        <v>76</v>
      </c>
      <c r="AF16" s="11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customFormat="false" ht="12.75" hidden="false" customHeight="false" outlineLevel="0" collapsed="false">
      <c r="A17" s="0" t="s">
        <v>48</v>
      </c>
      <c r="B17" s="5" t="n">
        <f aca="false">ROUND(('směr1_in_k Místecké'!D15)/1,0)</f>
        <v>53</v>
      </c>
      <c r="C17" s="5" t="n">
        <f aca="false">ROUND(('směr1_in_k Místecké'!E15)/1,0)</f>
        <v>129</v>
      </c>
      <c r="D17" s="5" t="n">
        <f aca="false">ROUND(('směr1_in_k Místecké'!F15)/1,0)</f>
        <v>24</v>
      </c>
      <c r="E17" s="5" t="n">
        <f aca="false">ROUND(('směr1_in_k Místecké'!G15)/1,0)</f>
        <v>45</v>
      </c>
      <c r="G17" s="5" t="n">
        <f aca="false">ROUND(('směr1_in_k Místecké'!H15)/1,0)</f>
        <v>198</v>
      </c>
      <c r="H17" s="5" t="n">
        <f aca="false">ROUND(D17+E17,0)</f>
        <v>69</v>
      </c>
      <c r="J17" s="0" t="s">
        <v>48</v>
      </c>
      <c r="K17" s="0" t="n">
        <f aca="false">'směr1_in_k Místecké'!M15</f>
        <v>0</v>
      </c>
      <c r="L17" s="5" t="n">
        <f aca="false">'směr1_in_k Místecké'!N15</f>
        <v>0</v>
      </c>
      <c r="M17" s="5" t="n">
        <f aca="false">'směr1_in_k Místecké'!O15</f>
        <v>0</v>
      </c>
      <c r="N17" s="5" t="n">
        <f aca="false">'směr1_in_k Místecké'!P15</f>
        <v>0</v>
      </c>
      <c r="P17" s="5" t="n">
        <f aca="false">'směr1_in_k Místecké'!Q15</f>
        <v>0</v>
      </c>
      <c r="Q17" s="5" t="n">
        <f aca="false">SUM(M17:O17)</f>
        <v>0</v>
      </c>
      <c r="R17" s="10"/>
      <c r="S17" s="10"/>
      <c r="T17" s="10"/>
      <c r="U17" s="10"/>
      <c r="V17" s="5"/>
      <c r="X17" s="0" t="n">
        <v>11</v>
      </c>
      <c r="Y17" s="5" t="n">
        <f aca="false">B17</f>
        <v>53</v>
      </c>
      <c r="Z17" s="5" t="n">
        <f aca="false">C17+L17</f>
        <v>129</v>
      </c>
      <c r="AA17" s="5" t="n">
        <f aca="false">D17+M17</f>
        <v>24</v>
      </c>
      <c r="AB17" s="5" t="n">
        <f aca="false">E17+N17</f>
        <v>45</v>
      </c>
      <c r="AC17" s="5"/>
      <c r="AD17" s="5" t="n">
        <f aca="false">G17+P17</f>
        <v>198</v>
      </c>
      <c r="AE17" s="5" t="n">
        <f aca="false">H17+Q17</f>
        <v>69</v>
      </c>
      <c r="AF17" s="11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customFormat="false" ht="12.75" hidden="false" customHeight="false" outlineLevel="0" collapsed="false">
      <c r="A18" s="0" t="s">
        <v>49</v>
      </c>
      <c r="B18" s="5" t="n">
        <f aca="false">ROUND(('směr1_in_k Místecké'!D16)/1,0)</f>
        <v>54</v>
      </c>
      <c r="C18" s="5" t="n">
        <f aca="false">ROUND(('směr1_in_k Místecké'!E16)/1,0)</f>
        <v>135</v>
      </c>
      <c r="D18" s="5" t="n">
        <f aca="false">ROUND(('směr1_in_k Místecké'!F16)/1,0)</f>
        <v>21</v>
      </c>
      <c r="E18" s="5" t="n">
        <f aca="false">ROUND(('směr1_in_k Místecké'!G16)/1,0)</f>
        <v>47</v>
      </c>
      <c r="G18" s="5" t="n">
        <f aca="false">ROUND(('směr1_in_k Místecké'!H16)/1,0)</f>
        <v>203</v>
      </c>
      <c r="H18" s="5" t="n">
        <f aca="false">ROUND(D18+E18,0)</f>
        <v>68</v>
      </c>
      <c r="J18" s="0" t="s">
        <v>49</v>
      </c>
      <c r="K18" s="0" t="n">
        <f aca="false">'směr1_in_k Místecké'!M16</f>
        <v>0</v>
      </c>
      <c r="L18" s="5" t="n">
        <f aca="false">'směr1_in_k Místecké'!N16</f>
        <v>0</v>
      </c>
      <c r="M18" s="5" t="n">
        <f aca="false">'směr1_in_k Místecké'!O16</f>
        <v>0</v>
      </c>
      <c r="N18" s="5" t="n">
        <f aca="false">'směr1_in_k Místecké'!P16</f>
        <v>0</v>
      </c>
      <c r="P18" s="5" t="n">
        <f aca="false">'směr1_in_k Místecké'!Q16</f>
        <v>0</v>
      </c>
      <c r="Q18" s="5" t="n">
        <f aca="false">SUM(M18:O18)</f>
        <v>0</v>
      </c>
      <c r="R18" s="10"/>
      <c r="S18" s="10"/>
      <c r="T18" s="10"/>
      <c r="U18" s="10"/>
      <c r="V18" s="5"/>
      <c r="X18" s="0" t="n">
        <v>12</v>
      </c>
      <c r="Y18" s="5" t="n">
        <f aca="false">B18</f>
        <v>54</v>
      </c>
      <c r="Z18" s="5" t="n">
        <f aca="false">C18+L18</f>
        <v>135</v>
      </c>
      <c r="AA18" s="5" t="n">
        <f aca="false">D18+M18</f>
        <v>21</v>
      </c>
      <c r="AB18" s="5" t="n">
        <f aca="false">E18+N18</f>
        <v>47</v>
      </c>
      <c r="AC18" s="5"/>
      <c r="AD18" s="5" t="n">
        <f aca="false">G18+P18</f>
        <v>203</v>
      </c>
      <c r="AE18" s="5" t="n">
        <f aca="false">H18+Q18</f>
        <v>68</v>
      </c>
      <c r="AF18" s="1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customFormat="false" ht="12.75" hidden="false" customHeight="false" outlineLevel="0" collapsed="false">
      <c r="A19" s="0" t="s">
        <v>50</v>
      </c>
      <c r="B19" s="5" t="n">
        <f aca="false">ROUND(('směr1_in_k Místecké'!D17)/1,0)</f>
        <v>54</v>
      </c>
      <c r="C19" s="5" t="n">
        <f aca="false">ROUND(('směr1_in_k Místecké'!E17)/1,0)</f>
        <v>190</v>
      </c>
      <c r="D19" s="5" t="n">
        <f aca="false">ROUND(('směr1_in_k Místecké'!F17)/1,0)</f>
        <v>18</v>
      </c>
      <c r="E19" s="5" t="n">
        <f aca="false">ROUND(('směr1_in_k Místecké'!G17)/1,0)</f>
        <v>38</v>
      </c>
      <c r="G19" s="5" t="n">
        <f aca="false">ROUND(('směr1_in_k Místecké'!H17)/1,0)</f>
        <v>246</v>
      </c>
      <c r="H19" s="5" t="n">
        <f aca="false">ROUND(D19+E19,0)</f>
        <v>56</v>
      </c>
      <c r="J19" s="0" t="s">
        <v>50</v>
      </c>
      <c r="K19" s="0" t="n">
        <f aca="false">'směr1_in_k Místecké'!M17</f>
        <v>0</v>
      </c>
      <c r="L19" s="5" t="n">
        <f aca="false">'směr1_in_k Místecké'!N17</f>
        <v>0</v>
      </c>
      <c r="M19" s="5" t="n">
        <f aca="false">'směr1_in_k Místecké'!O17</f>
        <v>0</v>
      </c>
      <c r="N19" s="5" t="n">
        <f aca="false">'směr1_in_k Místecké'!P17</f>
        <v>0</v>
      </c>
      <c r="P19" s="5" t="n">
        <f aca="false">'směr1_in_k Místecké'!Q17</f>
        <v>0</v>
      </c>
      <c r="Q19" s="5" t="n">
        <f aca="false">SUM(M19:O19)</f>
        <v>0</v>
      </c>
      <c r="R19" s="10"/>
      <c r="S19" s="10"/>
      <c r="T19" s="10"/>
      <c r="U19" s="10"/>
      <c r="V19" s="5"/>
      <c r="X19" s="0" t="n">
        <v>13</v>
      </c>
      <c r="Y19" s="5" t="n">
        <f aca="false">B19</f>
        <v>54</v>
      </c>
      <c r="Z19" s="5" t="n">
        <f aca="false">C19+L19</f>
        <v>190</v>
      </c>
      <c r="AA19" s="5" t="n">
        <f aca="false">D19+M19</f>
        <v>18</v>
      </c>
      <c r="AB19" s="5" t="n">
        <f aca="false">E19+N19</f>
        <v>38</v>
      </c>
      <c r="AC19" s="5"/>
      <c r="AD19" s="5" t="n">
        <f aca="false">G19+P19</f>
        <v>246</v>
      </c>
      <c r="AE19" s="5" t="n">
        <f aca="false">H19+Q19</f>
        <v>56</v>
      </c>
      <c r="AF19" s="11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customFormat="false" ht="12.75" hidden="false" customHeight="false" outlineLevel="0" collapsed="false">
      <c r="A20" s="0" t="s">
        <v>51</v>
      </c>
      <c r="B20" s="5" t="n">
        <f aca="false">ROUND(('směr1_in_k Místecké'!D18)/1,0)</f>
        <v>55</v>
      </c>
      <c r="C20" s="5" t="n">
        <f aca="false">ROUND(('směr1_in_k Místecké'!E18)/1,0)</f>
        <v>223</v>
      </c>
      <c r="D20" s="5" t="n">
        <f aca="false">ROUND(('směr1_in_k Místecké'!F18)/1,0)</f>
        <v>20</v>
      </c>
      <c r="E20" s="5" t="n">
        <f aca="false">ROUND(('směr1_in_k Místecké'!G18)/1,0)</f>
        <v>29</v>
      </c>
      <c r="G20" s="5" t="n">
        <f aca="false">ROUND(('směr1_in_k Místecké'!H18)/1,0)</f>
        <v>272</v>
      </c>
      <c r="H20" s="5" t="n">
        <f aca="false">ROUND(D20+E20,0)</f>
        <v>49</v>
      </c>
      <c r="J20" s="0" t="s">
        <v>51</v>
      </c>
      <c r="K20" s="0" t="n">
        <f aca="false">'směr1_in_k Místecké'!M18</f>
        <v>0</v>
      </c>
      <c r="L20" s="5" t="n">
        <f aca="false">'směr1_in_k Místecké'!N18</f>
        <v>0</v>
      </c>
      <c r="M20" s="5" t="n">
        <f aca="false">'směr1_in_k Místecké'!O18</f>
        <v>0</v>
      </c>
      <c r="N20" s="5" t="n">
        <f aca="false">'směr1_in_k Místecké'!P18</f>
        <v>0</v>
      </c>
      <c r="P20" s="5" t="n">
        <f aca="false">'směr1_in_k Místecké'!Q18</f>
        <v>0</v>
      </c>
      <c r="Q20" s="5" t="n">
        <f aca="false">SUM(M20:O20)</f>
        <v>0</v>
      </c>
      <c r="R20" s="10"/>
      <c r="S20" s="10"/>
      <c r="T20" s="10"/>
      <c r="U20" s="10"/>
      <c r="V20" s="5"/>
      <c r="X20" s="0" t="n">
        <v>14</v>
      </c>
      <c r="Y20" s="5" t="n">
        <f aca="false">B20</f>
        <v>55</v>
      </c>
      <c r="Z20" s="5" t="n">
        <f aca="false">C20+L20</f>
        <v>223</v>
      </c>
      <c r="AA20" s="5" t="n">
        <f aca="false">D20+M20</f>
        <v>20</v>
      </c>
      <c r="AB20" s="5" t="n">
        <f aca="false">E20+N20</f>
        <v>29</v>
      </c>
      <c r="AC20" s="5"/>
      <c r="AD20" s="5" t="n">
        <f aca="false">G20+P20</f>
        <v>272</v>
      </c>
      <c r="AE20" s="5" t="n">
        <f aca="false">H20+Q20</f>
        <v>49</v>
      </c>
      <c r="AF20" s="1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customFormat="false" ht="12.75" hidden="false" customHeight="false" outlineLevel="0" collapsed="false">
      <c r="A21" s="0" t="s">
        <v>52</v>
      </c>
      <c r="B21" s="5" t="n">
        <f aca="false">ROUND(('směr1_in_k Místecké'!D19)/1,0)</f>
        <v>55</v>
      </c>
      <c r="C21" s="5" t="n">
        <f aca="false">ROUND(('směr1_in_k Místecké'!E19)/1,0)</f>
        <v>195</v>
      </c>
      <c r="D21" s="5" t="n">
        <f aca="false">ROUND(('směr1_in_k Místecké'!F19)/1,0)</f>
        <v>18</v>
      </c>
      <c r="E21" s="5" t="n">
        <f aca="false">ROUND(('směr1_in_k Místecké'!G19)/1,0)</f>
        <v>17</v>
      </c>
      <c r="G21" s="5" t="n">
        <f aca="false">ROUND(('směr1_in_k Místecké'!H19)/1,0)</f>
        <v>230</v>
      </c>
      <c r="H21" s="5" t="n">
        <f aca="false">ROUND(D21+E21,0)</f>
        <v>35</v>
      </c>
      <c r="J21" s="0" t="s">
        <v>52</v>
      </c>
      <c r="K21" s="0" t="n">
        <f aca="false">'směr1_in_k Místecké'!M19</f>
        <v>0</v>
      </c>
      <c r="L21" s="5" t="n">
        <f aca="false">'směr1_in_k Místecké'!N19</f>
        <v>0</v>
      </c>
      <c r="M21" s="5" t="n">
        <f aca="false">'směr1_in_k Místecké'!O19</f>
        <v>0</v>
      </c>
      <c r="N21" s="5" t="n">
        <f aca="false">'směr1_in_k Místecké'!P19</f>
        <v>0</v>
      </c>
      <c r="P21" s="5" t="n">
        <f aca="false">'směr1_in_k Místecké'!Q19</f>
        <v>0</v>
      </c>
      <c r="Q21" s="5" t="n">
        <f aca="false">SUM(M21:O21)</f>
        <v>0</v>
      </c>
      <c r="R21" s="10"/>
      <c r="S21" s="10"/>
      <c r="T21" s="10"/>
      <c r="U21" s="10"/>
      <c r="V21" s="5"/>
      <c r="X21" s="0" t="n">
        <v>15</v>
      </c>
      <c r="Y21" s="5" t="n">
        <f aca="false">B21</f>
        <v>55</v>
      </c>
      <c r="Z21" s="5" t="n">
        <f aca="false">C21+L21</f>
        <v>195</v>
      </c>
      <c r="AA21" s="5" t="n">
        <f aca="false">D21+M21</f>
        <v>18</v>
      </c>
      <c r="AB21" s="5" t="n">
        <f aca="false">E21+N21</f>
        <v>17</v>
      </c>
      <c r="AC21" s="5"/>
      <c r="AD21" s="5" t="n">
        <f aca="false">G21+P21</f>
        <v>230</v>
      </c>
      <c r="AE21" s="5" t="n">
        <f aca="false">H21+Q21</f>
        <v>35</v>
      </c>
      <c r="AF21" s="12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0"/>
    </row>
    <row r="22" customFormat="false" ht="12.75" hidden="false" customHeight="false" outlineLevel="0" collapsed="false">
      <c r="A22" s="0" t="s">
        <v>53</v>
      </c>
      <c r="B22" s="5" t="n">
        <f aca="false">ROUND(('směr1_in_k Místecké'!D20)/1,0)</f>
        <v>56</v>
      </c>
      <c r="C22" s="5" t="n">
        <f aca="false">ROUND(('směr1_in_k Místecké'!E20)/1,0)</f>
        <v>171</v>
      </c>
      <c r="D22" s="5" t="n">
        <f aca="false">ROUND(('směr1_in_k Místecké'!F20)/1,0)</f>
        <v>11</v>
      </c>
      <c r="E22" s="5" t="n">
        <f aca="false">ROUND(('směr1_in_k Místecké'!G20)/1,0)</f>
        <v>13</v>
      </c>
      <c r="G22" s="5" t="n">
        <f aca="false">ROUND(('směr1_in_k Místecké'!H20)/1,0)</f>
        <v>195</v>
      </c>
      <c r="H22" s="5" t="n">
        <f aca="false">ROUND(D22+E22,0)</f>
        <v>24</v>
      </c>
      <c r="J22" s="0" t="s">
        <v>53</v>
      </c>
      <c r="K22" s="0" t="n">
        <f aca="false">'směr1_in_k Místecké'!M20</f>
        <v>0</v>
      </c>
      <c r="L22" s="5" t="n">
        <f aca="false">'směr1_in_k Místecké'!N20</f>
        <v>0</v>
      </c>
      <c r="M22" s="5" t="n">
        <f aca="false">'směr1_in_k Místecké'!O20</f>
        <v>0</v>
      </c>
      <c r="N22" s="5" t="n">
        <f aca="false">'směr1_in_k Místecké'!P20</f>
        <v>0</v>
      </c>
      <c r="P22" s="5" t="n">
        <f aca="false">'směr1_in_k Místecké'!Q20</f>
        <v>0</v>
      </c>
      <c r="Q22" s="5" t="n">
        <f aca="false">SUM(M22:O22)</f>
        <v>0</v>
      </c>
      <c r="R22" s="10"/>
      <c r="S22" s="10"/>
      <c r="T22" s="10"/>
      <c r="U22" s="10"/>
      <c r="V22" s="5"/>
      <c r="X22" s="0" t="n">
        <v>16</v>
      </c>
      <c r="Y22" s="5" t="n">
        <f aca="false">B22</f>
        <v>56</v>
      </c>
      <c r="Z22" s="5" t="n">
        <f aca="false">C22+L22</f>
        <v>171</v>
      </c>
      <c r="AA22" s="5" t="n">
        <f aca="false">D22+M22</f>
        <v>11</v>
      </c>
      <c r="AB22" s="5" t="n">
        <f aca="false">E22+N22</f>
        <v>13</v>
      </c>
      <c r="AC22" s="5"/>
      <c r="AD22" s="5" t="n">
        <f aca="false">G22+P22</f>
        <v>195</v>
      </c>
      <c r="AE22" s="5" t="n">
        <f aca="false">H22+Q22</f>
        <v>24</v>
      </c>
      <c r="AF22" s="11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customFormat="false" ht="12.75" hidden="false" customHeight="false" outlineLevel="0" collapsed="false">
      <c r="A23" s="0" t="s">
        <v>54</v>
      </c>
      <c r="B23" s="5" t="n">
        <f aca="false">ROUND(('směr1_in_k Místecké'!D21)/1,0)</f>
        <v>56</v>
      </c>
      <c r="C23" s="5" t="n">
        <f aca="false">ROUND(('směr1_in_k Místecké'!E21)/1,0)</f>
        <v>159</v>
      </c>
      <c r="D23" s="5" t="n">
        <f aca="false">ROUND(('směr1_in_k Místecké'!F21)/1,0)</f>
        <v>17</v>
      </c>
      <c r="E23" s="5" t="n">
        <f aca="false">ROUND(('směr1_in_k Místecké'!G21)/1,0)</f>
        <v>6</v>
      </c>
      <c r="G23" s="5" t="n">
        <f aca="false">ROUND(('směr1_in_k Místecké'!H21)/1,0)</f>
        <v>182</v>
      </c>
      <c r="H23" s="5" t="n">
        <f aca="false">ROUND(D23+E23,0)</f>
        <v>23</v>
      </c>
      <c r="J23" s="0" t="s">
        <v>54</v>
      </c>
      <c r="K23" s="0" t="n">
        <f aca="false">'směr1_in_k Místecké'!M21</f>
        <v>0</v>
      </c>
      <c r="L23" s="5" t="n">
        <f aca="false">'směr1_in_k Místecké'!N21</f>
        <v>0</v>
      </c>
      <c r="M23" s="5" t="n">
        <f aca="false">'směr1_in_k Místecké'!O21</f>
        <v>0</v>
      </c>
      <c r="N23" s="5" t="n">
        <f aca="false">'směr1_in_k Místecké'!P21</f>
        <v>0</v>
      </c>
      <c r="P23" s="5" t="n">
        <f aca="false">'směr1_in_k Místecké'!Q21</f>
        <v>0</v>
      </c>
      <c r="Q23" s="5" t="n">
        <f aca="false">SUM(M23:O23)</f>
        <v>0</v>
      </c>
      <c r="R23" s="10"/>
      <c r="S23" s="10"/>
      <c r="T23" s="10"/>
      <c r="U23" s="10"/>
      <c r="V23" s="5"/>
      <c r="X23" s="0" t="n">
        <v>17</v>
      </c>
      <c r="Y23" s="5" t="n">
        <f aca="false">B23</f>
        <v>56</v>
      </c>
      <c r="Z23" s="5" t="n">
        <f aca="false">C23+L23</f>
        <v>159</v>
      </c>
      <c r="AA23" s="5" t="n">
        <f aca="false">D23+M23</f>
        <v>17</v>
      </c>
      <c r="AB23" s="5" t="n">
        <f aca="false">E23+N23</f>
        <v>6</v>
      </c>
      <c r="AC23" s="5"/>
      <c r="AD23" s="5" t="n">
        <f aca="false">G23+P23</f>
        <v>182</v>
      </c>
      <c r="AE23" s="5" t="n">
        <f aca="false">H23+Q23</f>
        <v>23</v>
      </c>
      <c r="AF23" s="11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customFormat="false" ht="12.75" hidden="false" customHeight="false" outlineLevel="0" collapsed="false">
      <c r="A24" s="0" t="s">
        <v>55</v>
      </c>
      <c r="B24" s="5" t="n">
        <f aca="false">ROUND(('směr1_in_k Místecké'!D22)/1,0)</f>
        <v>55</v>
      </c>
      <c r="C24" s="5" t="n">
        <f aca="false">ROUND(('směr1_in_k Místecké'!E22)/1,0)</f>
        <v>143</v>
      </c>
      <c r="D24" s="5" t="n">
        <f aca="false">ROUND(('směr1_in_k Místecké'!F22)/1,0)</f>
        <v>2</v>
      </c>
      <c r="E24" s="5" t="n">
        <f aca="false">ROUND(('směr1_in_k Místecké'!G22)/1,0)</f>
        <v>2</v>
      </c>
      <c r="G24" s="5" t="n">
        <f aca="false">ROUND(('směr1_in_k Místecké'!H22)/1,0)</f>
        <v>147</v>
      </c>
      <c r="H24" s="5" t="n">
        <f aca="false">ROUND(D24+E24,0)</f>
        <v>4</v>
      </c>
      <c r="J24" s="0" t="s">
        <v>55</v>
      </c>
      <c r="K24" s="0" t="n">
        <f aca="false">'směr1_in_k Místecké'!M22</f>
        <v>0</v>
      </c>
      <c r="L24" s="5" t="n">
        <f aca="false">'směr1_in_k Místecké'!N22</f>
        <v>0</v>
      </c>
      <c r="M24" s="5" t="n">
        <f aca="false">'směr1_in_k Místecké'!O22</f>
        <v>0</v>
      </c>
      <c r="N24" s="5" t="n">
        <f aca="false">'směr1_in_k Místecké'!P22</f>
        <v>0</v>
      </c>
      <c r="P24" s="5" t="n">
        <f aca="false">'směr1_in_k Místecké'!Q22</f>
        <v>0</v>
      </c>
      <c r="Q24" s="5" t="n">
        <f aca="false">SUM(M24:O24)</f>
        <v>0</v>
      </c>
      <c r="R24" s="10"/>
      <c r="S24" s="10"/>
      <c r="T24" s="10"/>
      <c r="U24" s="10"/>
      <c r="V24" s="5"/>
      <c r="X24" s="0" t="n">
        <v>18</v>
      </c>
      <c r="Y24" s="5" t="n">
        <f aca="false">B24</f>
        <v>55</v>
      </c>
      <c r="Z24" s="5" t="n">
        <f aca="false">C24+L24</f>
        <v>143</v>
      </c>
      <c r="AA24" s="5" t="n">
        <f aca="false">D24+M24</f>
        <v>2</v>
      </c>
      <c r="AB24" s="5" t="n">
        <f aca="false">E24+N24</f>
        <v>2</v>
      </c>
      <c r="AC24" s="5"/>
      <c r="AD24" s="5" t="n">
        <f aca="false">G24+P24</f>
        <v>147</v>
      </c>
      <c r="AE24" s="5" t="n">
        <f aca="false">H24+Q24</f>
        <v>4</v>
      </c>
      <c r="AF24" s="11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customFormat="false" ht="12.75" hidden="false" customHeight="false" outlineLevel="0" collapsed="false">
      <c r="A25" s="0" t="s">
        <v>56</v>
      </c>
      <c r="B25" s="5" t="n">
        <f aca="false">ROUND(('směr1_in_k Místecké'!D23)/1,0)</f>
        <v>56</v>
      </c>
      <c r="C25" s="5" t="n">
        <f aca="false">ROUND(('směr1_in_k Místecké'!E23)/1,0)</f>
        <v>76</v>
      </c>
      <c r="D25" s="5" t="n">
        <f aca="false">ROUND(('směr1_in_k Místecké'!F23)/1,0)</f>
        <v>2</v>
      </c>
      <c r="E25" s="5" t="n">
        <f aca="false">ROUND(('směr1_in_k Místecké'!G23)/1,0)</f>
        <v>4</v>
      </c>
      <c r="G25" s="5" t="n">
        <f aca="false">ROUND(('směr1_in_k Místecké'!H23)/1,0)</f>
        <v>82</v>
      </c>
      <c r="H25" s="5" t="n">
        <f aca="false">ROUND(D25+E25,0)</f>
        <v>6</v>
      </c>
      <c r="J25" s="0" t="s">
        <v>56</v>
      </c>
      <c r="K25" s="0" t="n">
        <f aca="false">'směr1_in_k Místecké'!M23</f>
        <v>0</v>
      </c>
      <c r="L25" s="5" t="n">
        <f aca="false">'směr1_in_k Místecké'!N23</f>
        <v>0</v>
      </c>
      <c r="M25" s="5" t="n">
        <f aca="false">'směr1_in_k Místecké'!O23</f>
        <v>0</v>
      </c>
      <c r="N25" s="5" t="n">
        <f aca="false">'směr1_in_k Místecké'!P23</f>
        <v>0</v>
      </c>
      <c r="P25" s="5" t="n">
        <f aca="false">'směr1_in_k Místecké'!Q23</f>
        <v>0</v>
      </c>
      <c r="Q25" s="5" t="n">
        <f aca="false">SUM(M25:O25)</f>
        <v>0</v>
      </c>
      <c r="R25" s="10"/>
      <c r="S25" s="10"/>
      <c r="T25" s="10"/>
      <c r="U25" s="10"/>
      <c r="V25" s="5"/>
      <c r="X25" s="0" t="n">
        <v>19</v>
      </c>
      <c r="Y25" s="5" t="n">
        <f aca="false">B25</f>
        <v>56</v>
      </c>
      <c r="Z25" s="5" t="n">
        <f aca="false">C25+L25</f>
        <v>76</v>
      </c>
      <c r="AA25" s="5" t="n">
        <f aca="false">D25+M25</f>
        <v>2</v>
      </c>
      <c r="AB25" s="5" t="n">
        <f aca="false">E25+N25</f>
        <v>4</v>
      </c>
      <c r="AC25" s="5"/>
      <c r="AD25" s="5" t="n">
        <f aca="false">G25+P25</f>
        <v>82</v>
      </c>
      <c r="AE25" s="5" t="n">
        <f aca="false">H25+Q25</f>
        <v>6</v>
      </c>
      <c r="AF25" s="11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customFormat="false" ht="12.75" hidden="false" customHeight="false" outlineLevel="0" collapsed="false">
      <c r="A26" s="0" t="s">
        <v>57</v>
      </c>
      <c r="B26" s="5" t="n">
        <f aca="false">ROUND(('směr1_in_k Místecké'!D24)/1,0)</f>
        <v>55</v>
      </c>
      <c r="C26" s="5" t="n">
        <f aca="false">ROUND(('směr1_in_k Místecké'!E24)/1,0)</f>
        <v>49</v>
      </c>
      <c r="D26" s="5" t="n">
        <f aca="false">ROUND(('směr1_in_k Místecké'!F24)/1,0)</f>
        <v>1</v>
      </c>
      <c r="E26" s="5" t="n">
        <f aca="false">ROUND(('směr1_in_k Místecké'!G24)/1,0)</f>
        <v>1</v>
      </c>
      <c r="G26" s="5" t="n">
        <f aca="false">ROUND(('směr1_in_k Místecké'!H24)/1,0)</f>
        <v>51</v>
      </c>
      <c r="H26" s="5" t="n">
        <f aca="false">ROUND(D26+E26,0)</f>
        <v>2</v>
      </c>
      <c r="J26" s="0" t="s">
        <v>57</v>
      </c>
      <c r="K26" s="0" t="n">
        <f aca="false">'směr1_in_k Místecké'!M24</f>
        <v>0</v>
      </c>
      <c r="L26" s="5" t="n">
        <f aca="false">'směr1_in_k Místecké'!N24</f>
        <v>0</v>
      </c>
      <c r="M26" s="5" t="n">
        <f aca="false">'směr1_in_k Místecké'!O24</f>
        <v>0</v>
      </c>
      <c r="N26" s="5" t="n">
        <f aca="false">'směr1_in_k Místecké'!P24</f>
        <v>0</v>
      </c>
      <c r="P26" s="5" t="n">
        <f aca="false">'směr1_in_k Místecké'!Q24</f>
        <v>0</v>
      </c>
      <c r="Q26" s="5" t="n">
        <f aca="false">SUM(M26:O26)</f>
        <v>0</v>
      </c>
      <c r="R26" s="10"/>
      <c r="S26" s="10"/>
      <c r="T26" s="10"/>
      <c r="U26" s="10"/>
      <c r="V26" s="5"/>
      <c r="X26" s="0" t="n">
        <v>20</v>
      </c>
      <c r="Y26" s="5" t="n">
        <f aca="false">B26</f>
        <v>55</v>
      </c>
      <c r="Z26" s="5" t="n">
        <f aca="false">C26+L26</f>
        <v>49</v>
      </c>
      <c r="AA26" s="5" t="n">
        <f aca="false">D26+M26</f>
        <v>1</v>
      </c>
      <c r="AB26" s="5" t="n">
        <f aca="false">E26+N26</f>
        <v>1</v>
      </c>
      <c r="AC26" s="5"/>
      <c r="AD26" s="5" t="n">
        <f aca="false">G26+P26</f>
        <v>51</v>
      </c>
      <c r="AE26" s="5" t="n">
        <f aca="false">H26+Q26</f>
        <v>2</v>
      </c>
      <c r="AF26" s="11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customFormat="false" ht="12.75" hidden="false" customHeight="false" outlineLevel="0" collapsed="false">
      <c r="A27" s="0" t="s">
        <v>58</v>
      </c>
      <c r="B27" s="5" t="n">
        <f aca="false">ROUND(('směr1_in_k Místecké'!D25)/1,0)</f>
        <v>54</v>
      </c>
      <c r="C27" s="5" t="n">
        <f aca="false">ROUND(('směr1_in_k Místecké'!E25)/1,0)</f>
        <v>55</v>
      </c>
      <c r="D27" s="5" t="n">
        <f aca="false">ROUND(('směr1_in_k Místecké'!F25)/1,0)</f>
        <v>0</v>
      </c>
      <c r="E27" s="5" t="n">
        <f aca="false">ROUND(('směr1_in_k Místecké'!G25)/1,0)</f>
        <v>2</v>
      </c>
      <c r="G27" s="5" t="n">
        <f aca="false">ROUND(('směr1_in_k Místecké'!H25)/1,0)</f>
        <v>57</v>
      </c>
      <c r="H27" s="5" t="n">
        <f aca="false">ROUND(D27+E27,0)</f>
        <v>2</v>
      </c>
      <c r="J27" s="0" t="s">
        <v>58</v>
      </c>
      <c r="K27" s="0" t="n">
        <f aca="false">'směr1_in_k Místecké'!M25</f>
        <v>0</v>
      </c>
      <c r="L27" s="5" t="n">
        <f aca="false">'směr1_in_k Místecké'!N25</f>
        <v>0</v>
      </c>
      <c r="M27" s="5" t="n">
        <f aca="false">'směr1_in_k Místecké'!O25</f>
        <v>0</v>
      </c>
      <c r="N27" s="5" t="n">
        <f aca="false">'směr1_in_k Místecké'!P25</f>
        <v>0</v>
      </c>
      <c r="P27" s="5" t="n">
        <f aca="false">'směr1_in_k Místecké'!Q25</f>
        <v>0</v>
      </c>
      <c r="Q27" s="5" t="n">
        <f aca="false">SUM(M27:O27)</f>
        <v>0</v>
      </c>
      <c r="R27" s="10"/>
      <c r="S27" s="10"/>
      <c r="T27" s="10"/>
      <c r="U27" s="10"/>
      <c r="V27" s="5"/>
      <c r="X27" s="0" t="n">
        <v>21</v>
      </c>
      <c r="Y27" s="5" t="n">
        <f aca="false">B27</f>
        <v>54</v>
      </c>
      <c r="Z27" s="5" t="n">
        <f aca="false">C27+L27</f>
        <v>55</v>
      </c>
      <c r="AA27" s="5" t="n">
        <f aca="false">D27+M27</f>
        <v>0</v>
      </c>
      <c r="AB27" s="5" t="n">
        <f aca="false">E27+N27</f>
        <v>2</v>
      </c>
      <c r="AC27" s="5"/>
      <c r="AD27" s="5" t="n">
        <f aca="false">G27+P27</f>
        <v>57</v>
      </c>
      <c r="AE27" s="5" t="n">
        <f aca="false">H27+Q27</f>
        <v>2</v>
      </c>
      <c r="AF27" s="11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customFormat="false" ht="12.75" hidden="false" customHeight="false" outlineLevel="0" collapsed="false">
      <c r="A28" s="0" t="s">
        <v>59</v>
      </c>
      <c r="B28" s="5" t="n">
        <f aca="false">ROUND(('směr1_in_k Místecké'!D26)/1,0)</f>
        <v>55</v>
      </c>
      <c r="C28" s="5" t="n">
        <f aca="false">ROUND(('směr1_in_k Místecké'!E26)/1,0)</f>
        <v>19</v>
      </c>
      <c r="D28" s="5" t="n">
        <f aca="false">ROUND(('směr1_in_k Místecké'!F26)/1,0)</f>
        <v>0</v>
      </c>
      <c r="E28" s="5" t="n">
        <f aca="false">ROUND(('směr1_in_k Místecké'!G26)/1,0)</f>
        <v>2</v>
      </c>
      <c r="G28" s="5" t="n">
        <f aca="false">ROUND(('směr1_in_k Místecké'!H26)/1,0)</f>
        <v>21</v>
      </c>
      <c r="H28" s="5" t="n">
        <f aca="false">ROUND(D28+E28,0)</f>
        <v>2</v>
      </c>
      <c r="J28" s="0" t="s">
        <v>59</v>
      </c>
      <c r="K28" s="0" t="n">
        <f aca="false">'směr1_in_k Místecké'!M26</f>
        <v>0</v>
      </c>
      <c r="L28" s="5" t="n">
        <f aca="false">'směr1_in_k Místecké'!N26</f>
        <v>0</v>
      </c>
      <c r="M28" s="5" t="n">
        <f aca="false">'směr1_in_k Místecké'!O26</f>
        <v>0</v>
      </c>
      <c r="N28" s="5" t="n">
        <f aca="false">'směr1_in_k Místecké'!P26</f>
        <v>0</v>
      </c>
      <c r="P28" s="5" t="n">
        <f aca="false">'směr1_in_k Místecké'!Q26</f>
        <v>0</v>
      </c>
      <c r="Q28" s="5" t="n">
        <f aca="false">SUM(M28:O28)</f>
        <v>0</v>
      </c>
      <c r="R28" s="10"/>
      <c r="S28" s="10"/>
      <c r="T28" s="10"/>
      <c r="U28" s="10"/>
      <c r="V28" s="5"/>
      <c r="X28" s="0" t="n">
        <v>22</v>
      </c>
      <c r="Y28" s="5" t="n">
        <f aca="false">B28</f>
        <v>55</v>
      </c>
      <c r="Z28" s="5" t="n">
        <f aca="false">C28+L28</f>
        <v>19</v>
      </c>
      <c r="AA28" s="5" t="n">
        <f aca="false">D28+M28</f>
        <v>0</v>
      </c>
      <c r="AB28" s="5" t="n">
        <f aca="false">E28+N28</f>
        <v>2</v>
      </c>
      <c r="AC28" s="5"/>
      <c r="AD28" s="5" t="n">
        <f aca="false">G28+P28</f>
        <v>21</v>
      </c>
      <c r="AE28" s="5" t="n">
        <f aca="false">H28+Q28</f>
        <v>2</v>
      </c>
      <c r="AF28" s="11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customFormat="false" ht="12.75" hidden="false" customHeight="false" outlineLevel="0" collapsed="false">
      <c r="A29" s="0" t="s">
        <v>60</v>
      </c>
      <c r="B29" s="5" t="n">
        <f aca="false">ROUND(('směr1_in_k Místecké'!D27)/1,0)</f>
        <v>48</v>
      </c>
      <c r="C29" s="5" t="n">
        <f aca="false">ROUND(('směr1_in_k Místecké'!E27)/1,0)</f>
        <v>5</v>
      </c>
      <c r="D29" s="5" t="n">
        <f aca="false">ROUND(('směr1_in_k Místecké'!F27)/1,0)</f>
        <v>0</v>
      </c>
      <c r="E29" s="5" t="n">
        <f aca="false">ROUND(('směr1_in_k Místecké'!G27)/1,0)</f>
        <v>0</v>
      </c>
      <c r="G29" s="5" t="n">
        <f aca="false">ROUND(('směr1_in_k Místecké'!H27)/1,0)</f>
        <v>5</v>
      </c>
      <c r="H29" s="5" t="n">
        <f aca="false">ROUND(D29+E29,0)</f>
        <v>0</v>
      </c>
      <c r="J29" s="0" t="s">
        <v>60</v>
      </c>
      <c r="K29" s="0" t="n">
        <f aca="false">'směr1_in_k Místecké'!M27</f>
        <v>0</v>
      </c>
      <c r="L29" s="5" t="n">
        <f aca="false">'směr1_in_k Místecké'!N27</f>
        <v>0</v>
      </c>
      <c r="M29" s="5" t="n">
        <f aca="false">'směr1_in_k Místecké'!O27</f>
        <v>0</v>
      </c>
      <c r="N29" s="5" t="n">
        <f aca="false">'směr1_in_k Místecké'!P27</f>
        <v>0</v>
      </c>
      <c r="P29" s="5" t="n">
        <f aca="false">'směr1_in_k Místecké'!Q27</f>
        <v>0</v>
      </c>
      <c r="Q29" s="5" t="n">
        <f aca="false">SUM(M29:O29)</f>
        <v>0</v>
      </c>
      <c r="R29" s="10"/>
      <c r="S29" s="10"/>
      <c r="T29" s="10"/>
      <c r="U29" s="10"/>
      <c r="V29" s="5"/>
      <c r="X29" s="0" t="n">
        <v>23</v>
      </c>
      <c r="Y29" s="5" t="n">
        <f aca="false">B29</f>
        <v>48</v>
      </c>
      <c r="Z29" s="5" t="n">
        <f aca="false">C29+L29</f>
        <v>5</v>
      </c>
      <c r="AA29" s="5" t="n">
        <f aca="false">D29+M29</f>
        <v>0</v>
      </c>
      <c r="AB29" s="5" t="n">
        <f aca="false">E29+N29</f>
        <v>0</v>
      </c>
      <c r="AC29" s="5"/>
      <c r="AD29" s="5" t="n">
        <f aca="false">G29+P29</f>
        <v>5</v>
      </c>
      <c r="AE29" s="5" t="n">
        <f aca="false">H29+Q29</f>
        <v>0</v>
      </c>
      <c r="AF29" s="11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customFormat="false" ht="12.75" hidden="false" customHeight="false" outlineLevel="0" collapsed="false">
      <c r="B30" s="5"/>
      <c r="C30" s="5" t="n">
        <f aca="false">SUM(C6:C29)</f>
        <v>2585</v>
      </c>
      <c r="D30" s="5" t="n">
        <f aca="false">SUM(D6:D29)</f>
        <v>297</v>
      </c>
      <c r="E30" s="5" t="n">
        <f aca="false">SUM(E6:E29)</f>
        <v>460</v>
      </c>
      <c r="G30" s="5" t="n">
        <f aca="false">SUM(G6:G29)</f>
        <v>3342</v>
      </c>
      <c r="H30" s="5" t="n">
        <f aca="false">SUM(H6:H29)</f>
        <v>757</v>
      </c>
      <c r="K30" s="5"/>
      <c r="L30" s="5" t="n">
        <f aca="false">SUM(L6:L29)</f>
        <v>0</v>
      </c>
      <c r="M30" s="5" t="n">
        <f aca="false">SUM(M6:M29)</f>
        <v>0</v>
      </c>
      <c r="N30" s="5" t="n">
        <f aca="false">SUM(N6:N29)</f>
        <v>0</v>
      </c>
      <c r="P30" s="5" t="n">
        <f aca="false">SUM(P6:P29)</f>
        <v>0</v>
      </c>
      <c r="Q30" s="5" t="n">
        <f aca="false">SUM(Q6:Q29)</f>
        <v>0</v>
      </c>
      <c r="R30" s="5"/>
      <c r="S30" s="5"/>
      <c r="T30" s="5"/>
      <c r="U30" s="5"/>
      <c r="V30" s="5"/>
      <c r="X30" s="1" t="s">
        <v>61</v>
      </c>
      <c r="Y30" s="5"/>
      <c r="Z30" s="5" t="n">
        <f aca="false">SUM(Z6:Z29)</f>
        <v>2585</v>
      </c>
      <c r="AA30" s="5" t="n">
        <f aca="false">SUM(AA6:AA29)</f>
        <v>297</v>
      </c>
      <c r="AB30" s="5" t="n">
        <f aca="false">SUM(AB6:AB29)</f>
        <v>460</v>
      </c>
      <c r="AD30" s="5" t="n">
        <f aca="false">SUM(AD6:AD29)</f>
        <v>3342</v>
      </c>
      <c r="AE30" s="5" t="n">
        <f aca="false">SUM(AE6:AE29)</f>
        <v>757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customFormat="false" ht="12.75" hidden="false" customHeight="false" outlineLevel="0" collapsed="false">
      <c r="B31" s="5"/>
      <c r="C31" s="5"/>
      <c r="D31" s="5"/>
      <c r="E31" s="5"/>
      <c r="F31" s="5"/>
      <c r="G31" s="5"/>
      <c r="H31" s="14" t="n">
        <f aca="false">H30/G30*100</f>
        <v>22.6511071214841</v>
      </c>
      <c r="V31" s="5"/>
    </row>
    <row r="32" customFormat="false" ht="12.75" hidden="false" customHeight="false" outlineLevel="0" collapsed="false">
      <c r="B32" s="5"/>
      <c r="C32" s="5"/>
      <c r="D32" s="5"/>
      <c r="E32" s="5"/>
      <c r="F32" s="5"/>
      <c r="G32" s="5"/>
      <c r="H32" s="5"/>
      <c r="Z32" s="5"/>
      <c r="AA32" s="5"/>
      <c r="AB32" s="5"/>
      <c r="AC32" s="5"/>
      <c r="AD32" s="5"/>
    </row>
    <row r="33" customFormat="false" ht="12.75" hidden="false" customHeight="false" outlineLevel="0" collapsed="false">
      <c r="A33" s="1" t="s">
        <v>25</v>
      </c>
      <c r="B33" s="9" t="n">
        <f aca="false">'směr2_out_k Paskovské'!B4</f>
        <v>43746</v>
      </c>
      <c r="C33" s="5"/>
      <c r="D33" s="5"/>
      <c r="E33" s="5"/>
      <c r="F33" s="5"/>
      <c r="G33" s="5"/>
      <c r="H33" s="5"/>
      <c r="Z33" s="5"/>
      <c r="AA33" s="5"/>
      <c r="AB33" s="5"/>
      <c r="AC33" s="5"/>
      <c r="AD33" s="5"/>
    </row>
    <row r="34" customFormat="false" ht="12.75" hidden="false" customHeight="false" outlineLevel="0" collapsed="false">
      <c r="X34" s="1" t="s">
        <v>26</v>
      </c>
    </row>
    <row r="35" customFormat="false" ht="12.75" hidden="false" customHeight="false" outlineLevel="0" collapsed="false">
      <c r="A35" s="1" t="s">
        <v>62</v>
      </c>
      <c r="B35" s="1" t="s">
        <v>18</v>
      </c>
      <c r="C35" s="0" t="str">
        <f aca="false">'směr2_out_k Paskovské'!D1</f>
        <v>out</v>
      </c>
      <c r="J35" s="1" t="s">
        <v>63</v>
      </c>
      <c r="K35" s="1" t="s">
        <v>18</v>
      </c>
      <c r="X35" s="1" t="s">
        <v>64</v>
      </c>
      <c r="Y35" s="1" t="s">
        <v>18</v>
      </c>
    </row>
    <row r="36" customFormat="false" ht="12.75" hidden="false" customHeight="false" outlineLevel="0" collapsed="false">
      <c r="A36" s="1" t="s">
        <v>30</v>
      </c>
      <c r="B36" s="1" t="s">
        <v>31</v>
      </c>
      <c r="C36" s="1" t="n">
        <v>5.8</v>
      </c>
      <c r="D36" s="1" t="n">
        <v>6.5</v>
      </c>
      <c r="E36" s="1" t="s">
        <v>32</v>
      </c>
      <c r="F36" s="1" t="s">
        <v>33</v>
      </c>
      <c r="G36" s="1" t="s">
        <v>34</v>
      </c>
      <c r="H36" s="1" t="s">
        <v>35</v>
      </c>
      <c r="J36" s="1" t="s">
        <v>30</v>
      </c>
      <c r="K36" s="1" t="s">
        <v>31</v>
      </c>
      <c r="L36" s="1"/>
      <c r="M36" s="1"/>
      <c r="N36" s="1" t="s">
        <v>32</v>
      </c>
      <c r="O36" s="1" t="s">
        <v>33</v>
      </c>
      <c r="P36" s="1" t="s">
        <v>34</v>
      </c>
      <c r="Q36" s="1" t="s">
        <v>35</v>
      </c>
      <c r="R36" s="1"/>
      <c r="S36" s="1"/>
      <c r="T36" s="1"/>
      <c r="U36" s="1"/>
      <c r="V36" s="1"/>
      <c r="X36" s="1" t="s">
        <v>36</v>
      </c>
      <c r="Y36" s="1" t="s">
        <v>31</v>
      </c>
      <c r="Z36" s="1" t="n">
        <f aca="false">C36</f>
        <v>5.8</v>
      </c>
      <c r="AA36" s="1" t="n">
        <f aca="false">D36</f>
        <v>6.5</v>
      </c>
      <c r="AB36" s="1" t="s">
        <v>32</v>
      </c>
      <c r="AC36" s="1" t="s">
        <v>33</v>
      </c>
      <c r="AD36" s="1" t="s">
        <v>34</v>
      </c>
      <c r="AE36" s="1" t="s">
        <v>35</v>
      </c>
    </row>
    <row r="37" customFormat="false" ht="12.75" hidden="false" customHeight="false" outlineLevel="0" collapsed="false">
      <c r="A37" s="0" t="s">
        <v>37</v>
      </c>
      <c r="B37" s="5" t="n">
        <f aca="false">ROUND(('směr2_out_k Paskovské'!D4)/1,0)</f>
        <v>66</v>
      </c>
      <c r="C37" s="5" t="n">
        <f aca="false">ROUND(('směr2_out_k Paskovské'!E4)/1,0)</f>
        <v>3</v>
      </c>
      <c r="D37" s="5" t="n">
        <f aca="false">ROUND(('směr2_out_k Paskovské'!F4)/1,0)</f>
        <v>0</v>
      </c>
      <c r="E37" s="5" t="n">
        <f aca="false">ROUND(('směr2_out_k Paskovské'!G4)/1,0)</f>
        <v>0</v>
      </c>
      <c r="G37" s="5" t="n">
        <f aca="false">ROUND(('směr2_out_k Paskovské'!H4)/1,0)</f>
        <v>3</v>
      </c>
      <c r="H37" s="5" t="n">
        <f aca="false">ROUND(D37*0.8+E37,0)</f>
        <v>0</v>
      </c>
      <c r="J37" s="0" t="s">
        <v>37</v>
      </c>
      <c r="K37" s="0" t="n">
        <f aca="false">'směr2_out_k Paskovské'!M4</f>
        <v>0</v>
      </c>
      <c r="L37" s="0" t="n">
        <f aca="false">'směr2_out_k Paskovské'!N4</f>
        <v>0</v>
      </c>
      <c r="M37" s="0" t="n">
        <f aca="false">'směr2_out_k Paskovské'!O4</f>
        <v>0</v>
      </c>
      <c r="N37" s="0" t="n">
        <f aca="false">'směr2_out_k Paskovské'!P4</f>
        <v>0</v>
      </c>
      <c r="P37" s="5" t="n">
        <f aca="false">'směr1_in_k Místecké'!Q35</f>
        <v>0</v>
      </c>
      <c r="Q37" s="5" t="n">
        <f aca="false">SUM(M37:O37)</f>
        <v>0</v>
      </c>
      <c r="R37" s="5"/>
      <c r="S37" s="5"/>
      <c r="T37" s="5"/>
      <c r="U37" s="5"/>
      <c r="V37" s="5"/>
      <c r="X37" s="0" t="n">
        <v>0</v>
      </c>
      <c r="Y37" s="5" t="n">
        <f aca="false">B37</f>
        <v>66</v>
      </c>
      <c r="Z37" s="5" t="n">
        <f aca="false">C37+L37</f>
        <v>3</v>
      </c>
      <c r="AA37" s="5" t="n">
        <f aca="false">D37+M37</f>
        <v>0</v>
      </c>
      <c r="AB37" s="5" t="n">
        <f aca="false">E37+N37</f>
        <v>0</v>
      </c>
      <c r="AC37" s="5"/>
      <c r="AD37" s="5" t="n">
        <f aca="false">G37+P37</f>
        <v>3</v>
      </c>
      <c r="AE37" s="5" t="n">
        <f aca="false">H37+Q37</f>
        <v>0</v>
      </c>
    </row>
    <row r="38" customFormat="false" ht="12.75" hidden="false" customHeight="false" outlineLevel="0" collapsed="false">
      <c r="A38" s="0" t="s">
        <v>38</v>
      </c>
      <c r="B38" s="5" t="n">
        <f aca="false">ROUND(('směr2_out_k Paskovské'!D5)/1,0)</f>
        <v>65</v>
      </c>
      <c r="C38" s="5" t="n">
        <f aca="false">ROUND(('směr2_out_k Paskovské'!E5)/1,0)</f>
        <v>3</v>
      </c>
      <c r="D38" s="5" t="n">
        <f aca="false">ROUND(('směr2_out_k Paskovské'!F5)/1,0)</f>
        <v>0</v>
      </c>
      <c r="E38" s="5" t="n">
        <f aca="false">ROUND(('směr2_out_k Paskovské'!G5)/1,0)</f>
        <v>1</v>
      </c>
      <c r="G38" s="5" t="n">
        <f aca="false">ROUND(('směr2_out_k Paskovské'!H5)/1,0)</f>
        <v>4</v>
      </c>
      <c r="H38" s="5" t="n">
        <f aca="false">ROUND(D38*0.8+E38,0)</f>
        <v>1</v>
      </c>
      <c r="J38" s="0" t="s">
        <v>38</v>
      </c>
      <c r="K38" s="0" t="n">
        <f aca="false">'směr2_out_k Paskovské'!M5</f>
        <v>0</v>
      </c>
      <c r="L38" s="0" t="n">
        <f aca="false">'směr2_out_k Paskovské'!N5</f>
        <v>0</v>
      </c>
      <c r="M38" s="0" t="n">
        <f aca="false">'směr2_out_k Paskovské'!O5</f>
        <v>0</v>
      </c>
      <c r="N38" s="0" t="n">
        <f aca="false">'směr2_out_k Paskovské'!P5</f>
        <v>0</v>
      </c>
      <c r="P38" s="5" t="n">
        <f aca="false">'směr1_in_k Místecké'!Q36</f>
        <v>0</v>
      </c>
      <c r="Q38" s="5" t="n">
        <f aca="false">SUM(M38:O38)</f>
        <v>0</v>
      </c>
      <c r="R38" s="5"/>
      <c r="S38" s="5"/>
      <c r="T38" s="5"/>
      <c r="U38" s="5"/>
      <c r="V38" s="5"/>
      <c r="X38" s="0" t="n">
        <v>1</v>
      </c>
      <c r="Y38" s="5" t="n">
        <f aca="false">B38</f>
        <v>65</v>
      </c>
      <c r="Z38" s="5" t="n">
        <f aca="false">C38+L38</f>
        <v>3</v>
      </c>
      <c r="AA38" s="5" t="n">
        <f aca="false">D38+M38</f>
        <v>0</v>
      </c>
      <c r="AB38" s="5" t="n">
        <f aca="false">E38+N38</f>
        <v>1</v>
      </c>
      <c r="AC38" s="5"/>
      <c r="AD38" s="5" t="n">
        <f aca="false">G38+P38</f>
        <v>4</v>
      </c>
      <c r="AE38" s="5" t="n">
        <f aca="false">H38+Q38</f>
        <v>1</v>
      </c>
    </row>
    <row r="39" customFormat="false" ht="12.75" hidden="false" customHeight="false" outlineLevel="0" collapsed="false">
      <c r="A39" s="0" t="s">
        <v>39</v>
      </c>
      <c r="B39" s="5" t="n">
        <f aca="false">ROUND(('směr2_out_k Paskovské'!D6)/1,0)</f>
        <v>62</v>
      </c>
      <c r="C39" s="5" t="n">
        <f aca="false">ROUND(('směr2_out_k Paskovské'!E6)/1,0)</f>
        <v>3</v>
      </c>
      <c r="D39" s="5" t="n">
        <f aca="false">ROUND(('směr2_out_k Paskovské'!F6)/1,0)</f>
        <v>1</v>
      </c>
      <c r="E39" s="5" t="n">
        <f aca="false">ROUND(('směr2_out_k Paskovské'!G6)/1,0)</f>
        <v>0</v>
      </c>
      <c r="G39" s="5" t="n">
        <f aca="false">ROUND(('směr2_out_k Paskovské'!H6)/1,0)</f>
        <v>4</v>
      </c>
      <c r="H39" s="5" t="n">
        <f aca="false">ROUND(D39*0.8+E39,0)</f>
        <v>1</v>
      </c>
      <c r="J39" s="0" t="s">
        <v>39</v>
      </c>
      <c r="K39" s="0" t="n">
        <f aca="false">'směr2_out_k Paskovské'!M6</f>
        <v>0</v>
      </c>
      <c r="L39" s="0" t="n">
        <f aca="false">'směr2_out_k Paskovské'!N6</f>
        <v>0</v>
      </c>
      <c r="M39" s="0" t="n">
        <f aca="false">'směr2_out_k Paskovské'!O6</f>
        <v>0</v>
      </c>
      <c r="N39" s="0" t="n">
        <f aca="false">'směr2_out_k Paskovské'!P6</f>
        <v>0</v>
      </c>
      <c r="P39" s="5" t="n">
        <f aca="false">'směr1_in_k Místecké'!Q37</f>
        <v>0</v>
      </c>
      <c r="Q39" s="5" t="n">
        <f aca="false">SUM(M39:O39)</f>
        <v>0</v>
      </c>
      <c r="R39" s="5"/>
      <c r="S39" s="5"/>
      <c r="T39" s="5"/>
      <c r="U39" s="5"/>
      <c r="V39" s="5"/>
      <c r="X39" s="0" t="n">
        <v>2</v>
      </c>
      <c r="Y39" s="5" t="n">
        <f aca="false">B39</f>
        <v>62</v>
      </c>
      <c r="Z39" s="5" t="n">
        <f aca="false">C39+L39</f>
        <v>3</v>
      </c>
      <c r="AA39" s="5" t="n">
        <f aca="false">D39+M39</f>
        <v>1</v>
      </c>
      <c r="AB39" s="5" t="n">
        <f aca="false">E39+N39</f>
        <v>0</v>
      </c>
      <c r="AC39" s="5"/>
      <c r="AD39" s="5" t="n">
        <f aca="false">G39+P39</f>
        <v>4</v>
      </c>
      <c r="AE39" s="5" t="n">
        <f aca="false">H39+Q39</f>
        <v>1</v>
      </c>
    </row>
    <row r="40" customFormat="false" ht="12.75" hidden="false" customHeight="false" outlineLevel="0" collapsed="false">
      <c r="A40" s="0" t="s">
        <v>40</v>
      </c>
      <c r="B40" s="5" t="n">
        <f aca="false">ROUND(('směr2_out_k Paskovské'!D7)/1,0)</f>
        <v>65</v>
      </c>
      <c r="C40" s="5" t="n">
        <f aca="false">ROUND(('směr2_out_k Paskovské'!E7)/1,0)</f>
        <v>3</v>
      </c>
      <c r="D40" s="5" t="n">
        <f aca="false">ROUND(('směr2_out_k Paskovské'!F7)/1,0)</f>
        <v>3</v>
      </c>
      <c r="E40" s="5" t="n">
        <f aca="false">ROUND(('směr2_out_k Paskovské'!G7)/1,0)</f>
        <v>2</v>
      </c>
      <c r="G40" s="5" t="n">
        <f aca="false">ROUND(('směr2_out_k Paskovské'!H7)/1,0)</f>
        <v>8</v>
      </c>
      <c r="H40" s="5" t="n">
        <f aca="false">ROUND(D40*0.8+E40,0)</f>
        <v>4</v>
      </c>
      <c r="J40" s="0" t="s">
        <v>40</v>
      </c>
      <c r="K40" s="0" t="n">
        <f aca="false">'směr2_out_k Paskovské'!M7</f>
        <v>0</v>
      </c>
      <c r="L40" s="0" t="n">
        <f aca="false">'směr2_out_k Paskovské'!N7</f>
        <v>0</v>
      </c>
      <c r="M40" s="0" t="n">
        <f aca="false">'směr2_out_k Paskovské'!O7</f>
        <v>0</v>
      </c>
      <c r="N40" s="0" t="n">
        <f aca="false">'směr2_out_k Paskovské'!P7</f>
        <v>0</v>
      </c>
      <c r="P40" s="5" t="n">
        <f aca="false">'směr1_in_k Místecké'!Q38</f>
        <v>0</v>
      </c>
      <c r="Q40" s="5" t="n">
        <f aca="false">SUM(M40:O40)</f>
        <v>0</v>
      </c>
      <c r="R40" s="5"/>
      <c r="S40" s="5"/>
      <c r="T40" s="5"/>
      <c r="U40" s="5"/>
      <c r="V40" s="5"/>
      <c r="X40" s="0" t="n">
        <v>3</v>
      </c>
      <c r="Y40" s="5" t="n">
        <f aca="false">B40</f>
        <v>65</v>
      </c>
      <c r="Z40" s="5" t="n">
        <f aca="false">C40+L40</f>
        <v>3</v>
      </c>
      <c r="AA40" s="5" t="n">
        <f aca="false">D40+M40</f>
        <v>3</v>
      </c>
      <c r="AB40" s="5" t="n">
        <f aca="false">E40+N40</f>
        <v>2</v>
      </c>
      <c r="AC40" s="5"/>
      <c r="AD40" s="5" t="n">
        <f aca="false">G40+P40</f>
        <v>8</v>
      </c>
      <c r="AE40" s="5" t="n">
        <f aca="false">H40+Q40</f>
        <v>4</v>
      </c>
    </row>
    <row r="41" customFormat="false" ht="12.75" hidden="false" customHeight="false" outlineLevel="0" collapsed="false">
      <c r="A41" s="0" t="s">
        <v>41</v>
      </c>
      <c r="B41" s="5" t="n">
        <f aca="false">ROUND(('směr2_out_k Paskovské'!D8)/1,0)</f>
        <v>64</v>
      </c>
      <c r="C41" s="5" t="n">
        <f aca="false">ROUND(('směr2_out_k Paskovské'!E8)/1,0)</f>
        <v>22</v>
      </c>
      <c r="D41" s="5" t="n">
        <f aca="false">ROUND(('směr2_out_k Paskovské'!F8)/1,0)</f>
        <v>1</v>
      </c>
      <c r="E41" s="5" t="n">
        <f aca="false">ROUND(('směr2_out_k Paskovské'!G8)/1,0)</f>
        <v>1</v>
      </c>
      <c r="G41" s="5" t="n">
        <f aca="false">ROUND(('směr2_out_k Paskovské'!H8)/1,0)</f>
        <v>24</v>
      </c>
      <c r="H41" s="5" t="n">
        <f aca="false">ROUND(D41*0.8+E41,0)</f>
        <v>2</v>
      </c>
      <c r="J41" s="0" t="s">
        <v>41</v>
      </c>
      <c r="K41" s="0" t="n">
        <f aca="false">'směr2_out_k Paskovské'!M8</f>
        <v>0</v>
      </c>
      <c r="L41" s="0" t="n">
        <f aca="false">'směr2_out_k Paskovské'!N8</f>
        <v>0</v>
      </c>
      <c r="M41" s="0" t="n">
        <f aca="false">'směr2_out_k Paskovské'!O8</f>
        <v>0</v>
      </c>
      <c r="N41" s="0" t="n">
        <f aca="false">'směr2_out_k Paskovské'!P8</f>
        <v>0</v>
      </c>
      <c r="P41" s="5" t="n">
        <f aca="false">'směr1_in_k Místecké'!Q39</f>
        <v>0</v>
      </c>
      <c r="Q41" s="5" t="n">
        <f aca="false">SUM(M41:O41)</f>
        <v>0</v>
      </c>
      <c r="R41" s="5"/>
      <c r="S41" s="5"/>
      <c r="T41" s="5"/>
      <c r="U41" s="5"/>
      <c r="V41" s="5"/>
      <c r="X41" s="0" t="n">
        <v>4</v>
      </c>
      <c r="Y41" s="5" t="n">
        <f aca="false">B41</f>
        <v>64</v>
      </c>
      <c r="Z41" s="5" t="n">
        <f aca="false">C41+L41</f>
        <v>22</v>
      </c>
      <c r="AA41" s="5" t="n">
        <f aca="false">D41+M41</f>
        <v>1</v>
      </c>
      <c r="AB41" s="5" t="n">
        <f aca="false">E41+N41</f>
        <v>1</v>
      </c>
      <c r="AC41" s="5"/>
      <c r="AD41" s="5" t="n">
        <f aca="false">G41+P41</f>
        <v>24</v>
      </c>
      <c r="AE41" s="5" t="n">
        <f aca="false">H41+Q41</f>
        <v>2</v>
      </c>
    </row>
    <row r="42" customFormat="false" ht="12.75" hidden="false" customHeight="false" outlineLevel="0" collapsed="false">
      <c r="A42" s="0" t="s">
        <v>42</v>
      </c>
      <c r="B42" s="5" t="n">
        <f aca="false">ROUND(('směr2_out_k Paskovské'!D9)/1,0)</f>
        <v>61</v>
      </c>
      <c r="C42" s="5" t="n">
        <f aca="false">ROUND(('směr2_out_k Paskovské'!E9)/1,0)</f>
        <v>113</v>
      </c>
      <c r="D42" s="5" t="n">
        <f aca="false">ROUND(('směr2_out_k Paskovské'!F9)/1,0)</f>
        <v>9</v>
      </c>
      <c r="E42" s="5" t="n">
        <f aca="false">ROUND(('směr2_out_k Paskovské'!G9)/1,0)</f>
        <v>10</v>
      </c>
      <c r="G42" s="5" t="n">
        <f aca="false">ROUND(('směr2_out_k Paskovské'!H9)/1,0)</f>
        <v>132</v>
      </c>
      <c r="H42" s="5" t="n">
        <f aca="false">ROUND(D42*0.8+E42,0)</f>
        <v>17</v>
      </c>
      <c r="J42" s="0" t="s">
        <v>42</v>
      </c>
      <c r="K42" s="0" t="n">
        <f aca="false">'směr2_out_k Paskovské'!M9</f>
        <v>0</v>
      </c>
      <c r="L42" s="0" t="n">
        <f aca="false">'směr2_out_k Paskovské'!N9</f>
        <v>0</v>
      </c>
      <c r="M42" s="0" t="n">
        <f aca="false">'směr2_out_k Paskovské'!O9</f>
        <v>0</v>
      </c>
      <c r="N42" s="0" t="n">
        <f aca="false">'směr2_out_k Paskovské'!P9</f>
        <v>0</v>
      </c>
      <c r="P42" s="5" t="n">
        <f aca="false">'směr1_in_k Místecké'!Q40</f>
        <v>0</v>
      </c>
      <c r="Q42" s="5" t="n">
        <f aca="false">SUM(M42:O42)</f>
        <v>0</v>
      </c>
      <c r="R42" s="5"/>
      <c r="S42" s="5"/>
      <c r="T42" s="5"/>
      <c r="U42" s="5"/>
      <c r="V42" s="5"/>
      <c r="X42" s="0" t="n">
        <v>5</v>
      </c>
      <c r="Y42" s="5" t="n">
        <f aca="false">B42</f>
        <v>61</v>
      </c>
      <c r="Z42" s="5" t="n">
        <f aca="false">C42+L42</f>
        <v>113</v>
      </c>
      <c r="AA42" s="5" t="n">
        <f aca="false">D42+M42</f>
        <v>9</v>
      </c>
      <c r="AB42" s="5" t="n">
        <f aca="false">E42+N42</f>
        <v>10</v>
      </c>
      <c r="AC42" s="5"/>
      <c r="AD42" s="5" t="n">
        <f aca="false">G42+P42</f>
        <v>132</v>
      </c>
      <c r="AE42" s="5" t="n">
        <f aca="false">H42+Q42</f>
        <v>17</v>
      </c>
    </row>
    <row r="43" customFormat="false" ht="12.75" hidden="false" customHeight="false" outlineLevel="0" collapsed="false">
      <c r="A43" s="0" t="s">
        <v>43</v>
      </c>
      <c r="B43" s="5" t="n">
        <f aca="false">ROUND(('směr2_out_k Paskovské'!D10)/1,0)</f>
        <v>56</v>
      </c>
      <c r="C43" s="5" t="n">
        <f aca="false">ROUND(('směr2_out_k Paskovské'!E10)/1,0)</f>
        <v>109</v>
      </c>
      <c r="D43" s="5" t="n">
        <f aca="false">ROUND(('směr2_out_k Paskovské'!F10)/1,0)</f>
        <v>8</v>
      </c>
      <c r="E43" s="5" t="n">
        <f aca="false">ROUND(('směr2_out_k Paskovské'!G10)/1,0)</f>
        <v>29</v>
      </c>
      <c r="G43" s="5" t="n">
        <f aca="false">ROUND(('směr2_out_k Paskovské'!H10)/1,0)</f>
        <v>146</v>
      </c>
      <c r="H43" s="5" t="n">
        <f aca="false">ROUND(D43*0.8+E43,0)</f>
        <v>35</v>
      </c>
      <c r="J43" s="0" t="s">
        <v>43</v>
      </c>
      <c r="K43" s="0" t="n">
        <f aca="false">'směr2_out_k Paskovské'!M10</f>
        <v>0</v>
      </c>
      <c r="L43" s="0" t="n">
        <f aca="false">'směr2_out_k Paskovské'!N10</f>
        <v>0</v>
      </c>
      <c r="M43" s="0" t="n">
        <f aca="false">'směr2_out_k Paskovské'!O10</f>
        <v>0</v>
      </c>
      <c r="N43" s="0" t="n">
        <f aca="false">'směr2_out_k Paskovské'!P10</f>
        <v>0</v>
      </c>
      <c r="P43" s="5" t="n">
        <f aca="false">'směr1_in_k Místecké'!Q41</f>
        <v>0</v>
      </c>
      <c r="Q43" s="5" t="n">
        <f aca="false">SUM(M43:O43)</f>
        <v>0</v>
      </c>
      <c r="R43" s="5"/>
      <c r="S43" s="5"/>
      <c r="T43" s="5"/>
      <c r="U43" s="5"/>
      <c r="V43" s="5"/>
      <c r="X43" s="0" t="n">
        <v>6</v>
      </c>
      <c r="Y43" s="5" t="n">
        <f aca="false">B43</f>
        <v>56</v>
      </c>
      <c r="Z43" s="5" t="n">
        <f aca="false">C43+L43</f>
        <v>109</v>
      </c>
      <c r="AA43" s="5" t="n">
        <f aca="false">D43+M43</f>
        <v>8</v>
      </c>
      <c r="AB43" s="5" t="n">
        <f aca="false">E43+N43</f>
        <v>29</v>
      </c>
      <c r="AC43" s="5"/>
      <c r="AD43" s="5" t="n">
        <f aca="false">G43+P43</f>
        <v>146</v>
      </c>
      <c r="AE43" s="5" t="n">
        <f aca="false">H43+Q43</f>
        <v>35</v>
      </c>
    </row>
    <row r="44" customFormat="false" ht="12.75" hidden="false" customHeight="false" outlineLevel="0" collapsed="false">
      <c r="A44" s="0" t="s">
        <v>44</v>
      </c>
      <c r="B44" s="5" t="n">
        <f aca="false">ROUND(('směr2_out_k Paskovské'!D11)/1,0)</f>
        <v>58</v>
      </c>
      <c r="C44" s="5" t="n">
        <f aca="false">ROUND(('směr2_out_k Paskovské'!E11)/1,0)</f>
        <v>109</v>
      </c>
      <c r="D44" s="5" t="n">
        <f aca="false">ROUND(('směr2_out_k Paskovské'!F11)/1,0)</f>
        <v>16</v>
      </c>
      <c r="E44" s="5" t="n">
        <f aca="false">ROUND(('směr2_out_k Paskovské'!G11)/1,0)</f>
        <v>37</v>
      </c>
      <c r="G44" s="5" t="n">
        <f aca="false">ROUND(('směr2_out_k Paskovské'!H11)/1,0)</f>
        <v>162</v>
      </c>
      <c r="H44" s="5" t="n">
        <f aca="false">ROUND(D44*0.8+E44,0)</f>
        <v>50</v>
      </c>
      <c r="J44" s="0" t="s">
        <v>44</v>
      </c>
      <c r="K44" s="0" t="n">
        <f aca="false">'směr2_out_k Paskovské'!M11</f>
        <v>0</v>
      </c>
      <c r="L44" s="0" t="n">
        <f aca="false">'směr2_out_k Paskovské'!N11</f>
        <v>0</v>
      </c>
      <c r="M44" s="0" t="n">
        <f aca="false">'směr2_out_k Paskovské'!O11</f>
        <v>0</v>
      </c>
      <c r="N44" s="0" t="n">
        <f aca="false">'směr2_out_k Paskovské'!P11</f>
        <v>0</v>
      </c>
      <c r="P44" s="5" t="n">
        <f aca="false">'směr1_in_k Místecké'!Q42</f>
        <v>0</v>
      </c>
      <c r="Q44" s="5" t="n">
        <f aca="false">SUM(M44:O44)</f>
        <v>0</v>
      </c>
      <c r="R44" s="5"/>
      <c r="S44" s="5"/>
      <c r="T44" s="5"/>
      <c r="U44" s="5"/>
      <c r="V44" s="5"/>
      <c r="X44" s="0" t="n">
        <v>7</v>
      </c>
      <c r="Y44" s="5" t="n">
        <f aca="false">B44</f>
        <v>58</v>
      </c>
      <c r="Z44" s="5" t="n">
        <f aca="false">C44+L44</f>
        <v>109</v>
      </c>
      <c r="AA44" s="5" t="n">
        <f aca="false">D44+M44</f>
        <v>16</v>
      </c>
      <c r="AB44" s="5" t="n">
        <f aca="false">E44+N44</f>
        <v>37</v>
      </c>
      <c r="AC44" s="5"/>
      <c r="AD44" s="5" t="n">
        <f aca="false">G44+P44</f>
        <v>162</v>
      </c>
      <c r="AE44" s="5" t="n">
        <f aca="false">H44+Q44</f>
        <v>50</v>
      </c>
    </row>
    <row r="45" customFormat="false" ht="12.75" hidden="false" customHeight="false" outlineLevel="0" collapsed="false">
      <c r="A45" s="0" t="s">
        <v>45</v>
      </c>
      <c r="B45" s="5" t="n">
        <f aca="false">ROUND(('směr2_out_k Paskovské'!D12)/1,0)</f>
        <v>60</v>
      </c>
      <c r="C45" s="5" t="n">
        <f aca="false">ROUND(('směr2_out_k Paskovské'!E12)/1,0)</f>
        <v>99</v>
      </c>
      <c r="D45" s="5" t="n">
        <f aca="false">ROUND(('směr2_out_k Paskovské'!F12)/1,0)</f>
        <v>16</v>
      </c>
      <c r="E45" s="5" t="n">
        <f aca="false">ROUND(('směr2_out_k Paskovské'!G12)/1,0)</f>
        <v>36</v>
      </c>
      <c r="G45" s="5" t="n">
        <f aca="false">ROUND(('směr2_out_k Paskovské'!H12)/1,0)</f>
        <v>151</v>
      </c>
      <c r="H45" s="5" t="n">
        <f aca="false">ROUND(D45*0.8+E45,0)</f>
        <v>49</v>
      </c>
      <c r="J45" s="0" t="s">
        <v>45</v>
      </c>
      <c r="K45" s="0" t="n">
        <f aca="false">'směr2_out_k Paskovské'!M12</f>
        <v>0</v>
      </c>
      <c r="L45" s="0" t="n">
        <f aca="false">'směr2_out_k Paskovské'!N12</f>
        <v>0</v>
      </c>
      <c r="M45" s="0" t="n">
        <f aca="false">'směr2_out_k Paskovské'!O12</f>
        <v>0</v>
      </c>
      <c r="N45" s="0" t="n">
        <f aca="false">'směr2_out_k Paskovské'!P12</f>
        <v>0</v>
      </c>
      <c r="P45" s="5" t="n">
        <f aca="false">'směr1_in_k Místecké'!Q43</f>
        <v>0</v>
      </c>
      <c r="Q45" s="5" t="n">
        <f aca="false">SUM(M45:O45)</f>
        <v>0</v>
      </c>
      <c r="R45" s="5"/>
      <c r="S45" s="5"/>
      <c r="T45" s="5"/>
      <c r="U45" s="5"/>
      <c r="V45" s="5"/>
      <c r="X45" s="0" t="n">
        <v>8</v>
      </c>
      <c r="Y45" s="5" t="n">
        <f aca="false">B45</f>
        <v>60</v>
      </c>
      <c r="Z45" s="5" t="n">
        <f aca="false">C45+L45</f>
        <v>99</v>
      </c>
      <c r="AA45" s="5" t="n">
        <f aca="false">D45+M45</f>
        <v>16</v>
      </c>
      <c r="AB45" s="5" t="n">
        <f aca="false">E45+N45</f>
        <v>36</v>
      </c>
      <c r="AC45" s="5"/>
      <c r="AD45" s="5" t="n">
        <f aca="false">G45+P45</f>
        <v>151</v>
      </c>
      <c r="AE45" s="5" t="n">
        <f aca="false">H45+Q45</f>
        <v>49</v>
      </c>
    </row>
    <row r="46" customFormat="false" ht="12.75" hidden="false" customHeight="false" outlineLevel="0" collapsed="false">
      <c r="A46" s="0" t="s">
        <v>46</v>
      </c>
      <c r="B46" s="5" t="n">
        <f aca="false">ROUND(('směr2_out_k Paskovské'!D13)/1,0)</f>
        <v>57</v>
      </c>
      <c r="C46" s="5" t="n">
        <f aca="false">ROUND(('směr2_out_k Paskovské'!E13)/1,0)</f>
        <v>93</v>
      </c>
      <c r="D46" s="5" t="n">
        <f aca="false">ROUND(('směr2_out_k Paskovské'!F13)/1,0)</f>
        <v>18</v>
      </c>
      <c r="E46" s="5" t="n">
        <f aca="false">ROUND(('směr2_out_k Paskovské'!G13)/1,0)</f>
        <v>45</v>
      </c>
      <c r="G46" s="5" t="n">
        <f aca="false">ROUND(('směr2_out_k Paskovské'!H13)/1,0)</f>
        <v>156</v>
      </c>
      <c r="H46" s="5" t="n">
        <f aca="false">ROUND(D46*0.8+E46,0)</f>
        <v>59</v>
      </c>
      <c r="J46" s="0" t="s">
        <v>46</v>
      </c>
      <c r="K46" s="0" t="n">
        <f aca="false">'směr2_out_k Paskovské'!M13</f>
        <v>0</v>
      </c>
      <c r="L46" s="0" t="n">
        <f aca="false">'směr2_out_k Paskovské'!N13</f>
        <v>0</v>
      </c>
      <c r="M46" s="0" t="n">
        <f aca="false">'směr2_out_k Paskovské'!O13</f>
        <v>0</v>
      </c>
      <c r="N46" s="0" t="n">
        <f aca="false">'směr2_out_k Paskovské'!P13</f>
        <v>0</v>
      </c>
      <c r="P46" s="5" t="n">
        <f aca="false">'směr1_in_k Místecké'!Q44</f>
        <v>0</v>
      </c>
      <c r="Q46" s="5" t="n">
        <f aca="false">SUM(M46:O46)</f>
        <v>0</v>
      </c>
      <c r="R46" s="5"/>
      <c r="S46" s="5"/>
      <c r="T46" s="5"/>
      <c r="U46" s="5"/>
      <c r="V46" s="5"/>
      <c r="X46" s="0" t="n">
        <v>9</v>
      </c>
      <c r="Y46" s="5" t="n">
        <f aca="false">B46</f>
        <v>57</v>
      </c>
      <c r="Z46" s="5" t="n">
        <f aca="false">C46+L46</f>
        <v>93</v>
      </c>
      <c r="AA46" s="5" t="n">
        <f aca="false">D46+M46</f>
        <v>18</v>
      </c>
      <c r="AB46" s="5" t="n">
        <f aca="false">E46+N46</f>
        <v>45</v>
      </c>
      <c r="AC46" s="5"/>
      <c r="AD46" s="5" t="n">
        <f aca="false">G46+P46</f>
        <v>156</v>
      </c>
      <c r="AE46" s="5" t="n">
        <f aca="false">H46+Q46</f>
        <v>59</v>
      </c>
    </row>
    <row r="47" customFormat="false" ht="12.75" hidden="false" customHeight="false" outlineLevel="0" collapsed="false">
      <c r="A47" s="0" t="s">
        <v>47</v>
      </c>
      <c r="B47" s="5" t="n">
        <f aca="false">ROUND(('směr2_out_k Paskovské'!D14)/1,0)</f>
        <v>60</v>
      </c>
      <c r="C47" s="5" t="n">
        <f aca="false">ROUND(('směr2_out_k Paskovské'!E14)/1,0)</f>
        <v>95</v>
      </c>
      <c r="D47" s="5" t="n">
        <f aca="false">ROUND(('směr2_out_k Paskovské'!F14)/1,0)</f>
        <v>19</v>
      </c>
      <c r="E47" s="5" t="n">
        <f aca="false">ROUND(('směr2_out_k Paskovské'!G14)/1,0)</f>
        <v>50</v>
      </c>
      <c r="G47" s="5" t="n">
        <f aca="false">ROUND(('směr2_out_k Paskovské'!H14)/1,0)</f>
        <v>164</v>
      </c>
      <c r="H47" s="5" t="n">
        <f aca="false">ROUND(D47*0.8+E47,0)</f>
        <v>65</v>
      </c>
      <c r="J47" s="0" t="s">
        <v>47</v>
      </c>
      <c r="K47" s="0" t="n">
        <f aca="false">'směr2_out_k Paskovské'!M14</f>
        <v>0</v>
      </c>
      <c r="L47" s="0" t="n">
        <f aca="false">'směr2_out_k Paskovské'!N14</f>
        <v>0</v>
      </c>
      <c r="M47" s="0" t="n">
        <f aca="false">'směr2_out_k Paskovské'!O14</f>
        <v>0</v>
      </c>
      <c r="N47" s="0" t="n">
        <f aca="false">'směr2_out_k Paskovské'!P14</f>
        <v>0</v>
      </c>
      <c r="P47" s="5" t="n">
        <f aca="false">'směr1_in_k Místecké'!Q45</f>
        <v>0</v>
      </c>
      <c r="Q47" s="5" t="n">
        <f aca="false">SUM(M47:O47)</f>
        <v>0</v>
      </c>
      <c r="R47" s="5"/>
      <c r="S47" s="5"/>
      <c r="T47" s="5"/>
      <c r="U47" s="5"/>
      <c r="V47" s="5"/>
      <c r="X47" s="0" t="n">
        <v>10</v>
      </c>
      <c r="Y47" s="5" t="n">
        <f aca="false">B47</f>
        <v>60</v>
      </c>
      <c r="Z47" s="5" t="n">
        <f aca="false">C47+L47</f>
        <v>95</v>
      </c>
      <c r="AA47" s="5" t="n">
        <f aca="false">D47+M47</f>
        <v>19</v>
      </c>
      <c r="AB47" s="5" t="n">
        <f aca="false">E47+N47</f>
        <v>50</v>
      </c>
      <c r="AC47" s="5"/>
      <c r="AD47" s="5" t="n">
        <f aca="false">G47+P47</f>
        <v>164</v>
      </c>
      <c r="AE47" s="5" t="n">
        <f aca="false">H47+Q47</f>
        <v>65</v>
      </c>
    </row>
    <row r="48" customFormat="false" ht="12.75" hidden="false" customHeight="false" outlineLevel="0" collapsed="false">
      <c r="A48" s="0" t="s">
        <v>48</v>
      </c>
      <c r="B48" s="5" t="n">
        <f aca="false">ROUND(('směr2_out_k Paskovské'!D15)/1,0)</f>
        <v>60</v>
      </c>
      <c r="C48" s="5" t="n">
        <f aca="false">ROUND(('směr2_out_k Paskovské'!E15)/1,0)</f>
        <v>100</v>
      </c>
      <c r="D48" s="5" t="n">
        <f aca="false">ROUND(('směr2_out_k Paskovské'!F15)/1,0)</f>
        <v>18</v>
      </c>
      <c r="E48" s="5" t="n">
        <f aca="false">ROUND(('směr2_out_k Paskovské'!G15)/1,0)</f>
        <v>43</v>
      </c>
      <c r="G48" s="5" t="n">
        <f aca="false">ROUND(('směr2_out_k Paskovské'!H15)/1,0)</f>
        <v>161</v>
      </c>
      <c r="H48" s="5" t="n">
        <f aca="false">ROUND(D48*0.8+E48,0)</f>
        <v>57</v>
      </c>
      <c r="J48" s="0" t="s">
        <v>48</v>
      </c>
      <c r="K48" s="0" t="n">
        <f aca="false">'směr2_out_k Paskovské'!M15</f>
        <v>0</v>
      </c>
      <c r="L48" s="0" t="n">
        <f aca="false">'směr2_out_k Paskovské'!N15</f>
        <v>0</v>
      </c>
      <c r="M48" s="0" t="n">
        <f aca="false">'směr2_out_k Paskovské'!O15</f>
        <v>0</v>
      </c>
      <c r="N48" s="0" t="n">
        <f aca="false">'směr2_out_k Paskovské'!P15</f>
        <v>0</v>
      </c>
      <c r="P48" s="5" t="n">
        <f aca="false">'směr1_in_k Místecké'!Q46</f>
        <v>0</v>
      </c>
      <c r="Q48" s="5" t="n">
        <f aca="false">SUM(M48:O48)</f>
        <v>0</v>
      </c>
      <c r="R48" s="5"/>
      <c r="S48" s="5"/>
      <c r="T48" s="5"/>
      <c r="U48" s="5"/>
      <c r="V48" s="5"/>
      <c r="X48" s="0" t="n">
        <v>11</v>
      </c>
      <c r="Y48" s="5" t="n">
        <f aca="false">B48</f>
        <v>60</v>
      </c>
      <c r="Z48" s="5" t="n">
        <f aca="false">C48+L48</f>
        <v>100</v>
      </c>
      <c r="AA48" s="5" t="n">
        <f aca="false">D48+M48</f>
        <v>18</v>
      </c>
      <c r="AB48" s="5" t="n">
        <f aca="false">E48+N48</f>
        <v>43</v>
      </c>
      <c r="AC48" s="5"/>
      <c r="AD48" s="5" t="n">
        <f aca="false">G48+P48</f>
        <v>161</v>
      </c>
      <c r="AE48" s="5" t="n">
        <f aca="false">H48+Q48</f>
        <v>57</v>
      </c>
    </row>
    <row r="49" customFormat="false" ht="12.75" hidden="false" customHeight="false" outlineLevel="0" collapsed="false">
      <c r="A49" s="0" t="s">
        <v>49</v>
      </c>
      <c r="B49" s="5" t="n">
        <f aca="false">ROUND(('směr2_out_k Paskovské'!D16)/1,0)</f>
        <v>59</v>
      </c>
      <c r="C49" s="5" t="n">
        <f aca="false">ROUND(('směr2_out_k Paskovské'!E16)/1,0)</f>
        <v>125</v>
      </c>
      <c r="D49" s="5" t="n">
        <f aca="false">ROUND(('směr2_out_k Paskovské'!F16)/1,0)</f>
        <v>20</v>
      </c>
      <c r="E49" s="5" t="n">
        <f aca="false">ROUND(('směr2_out_k Paskovské'!G16)/1,0)</f>
        <v>53</v>
      </c>
      <c r="G49" s="5" t="n">
        <f aca="false">ROUND(('směr2_out_k Paskovské'!H16)/1,0)</f>
        <v>198</v>
      </c>
      <c r="H49" s="5" t="n">
        <f aca="false">ROUND(D49*0.8+E49,0)</f>
        <v>69</v>
      </c>
      <c r="J49" s="0" t="s">
        <v>49</v>
      </c>
      <c r="K49" s="0" t="n">
        <f aca="false">'směr2_out_k Paskovské'!M16</f>
        <v>0</v>
      </c>
      <c r="L49" s="0" t="n">
        <f aca="false">'směr2_out_k Paskovské'!N16</f>
        <v>0</v>
      </c>
      <c r="M49" s="0" t="n">
        <f aca="false">'směr2_out_k Paskovské'!O16</f>
        <v>0</v>
      </c>
      <c r="N49" s="0" t="n">
        <f aca="false">'směr2_out_k Paskovské'!P16</f>
        <v>0</v>
      </c>
      <c r="P49" s="5" t="n">
        <f aca="false">'směr1_in_k Místecké'!Q47</f>
        <v>0</v>
      </c>
      <c r="Q49" s="5" t="n">
        <f aca="false">SUM(M49:O49)</f>
        <v>0</v>
      </c>
      <c r="R49" s="5"/>
      <c r="S49" s="5"/>
      <c r="T49" s="5"/>
      <c r="U49" s="5"/>
      <c r="V49" s="5"/>
      <c r="X49" s="0" t="n">
        <v>12</v>
      </c>
      <c r="Y49" s="5" t="n">
        <f aca="false">B49</f>
        <v>59</v>
      </c>
      <c r="Z49" s="5" t="n">
        <f aca="false">C49+L49</f>
        <v>125</v>
      </c>
      <c r="AA49" s="5" t="n">
        <f aca="false">D49+M49</f>
        <v>20</v>
      </c>
      <c r="AB49" s="5" t="n">
        <f aca="false">E49+N49</f>
        <v>53</v>
      </c>
      <c r="AC49" s="5"/>
      <c r="AD49" s="5" t="n">
        <f aca="false">G49+P49</f>
        <v>198</v>
      </c>
      <c r="AE49" s="5" t="n">
        <f aca="false">H49+Q49</f>
        <v>69</v>
      </c>
    </row>
    <row r="50" customFormat="false" ht="12.75" hidden="false" customHeight="false" outlineLevel="0" collapsed="false">
      <c r="A50" s="0" t="s">
        <v>50</v>
      </c>
      <c r="B50" s="5" t="n">
        <f aca="false">ROUND(('směr2_out_k Paskovské'!D17)/1,0)</f>
        <v>58</v>
      </c>
      <c r="C50" s="5" t="n">
        <f aca="false">ROUND(('směr2_out_k Paskovské'!E17)/1,0)</f>
        <v>118</v>
      </c>
      <c r="D50" s="5" t="n">
        <f aca="false">ROUND(('směr2_out_k Paskovské'!F17)/1,0)</f>
        <v>12</v>
      </c>
      <c r="E50" s="5" t="n">
        <f aca="false">ROUND(('směr2_out_k Paskovské'!G17)/1,0)</f>
        <v>48</v>
      </c>
      <c r="G50" s="5" t="n">
        <f aca="false">ROUND(('směr2_out_k Paskovské'!H17)/1,0)</f>
        <v>178</v>
      </c>
      <c r="H50" s="5" t="n">
        <f aca="false">ROUND(D50*0.8+E50,0)</f>
        <v>58</v>
      </c>
      <c r="J50" s="0" t="s">
        <v>50</v>
      </c>
      <c r="K50" s="0" t="n">
        <f aca="false">'směr2_out_k Paskovské'!M17</f>
        <v>0</v>
      </c>
      <c r="L50" s="0" t="n">
        <f aca="false">'směr2_out_k Paskovské'!N17</f>
        <v>0</v>
      </c>
      <c r="M50" s="0" t="n">
        <f aca="false">'směr2_out_k Paskovské'!O17</f>
        <v>0</v>
      </c>
      <c r="N50" s="0" t="n">
        <f aca="false">'směr2_out_k Paskovské'!P17</f>
        <v>0</v>
      </c>
      <c r="P50" s="5" t="n">
        <f aca="false">'směr1_in_k Místecké'!Q48</f>
        <v>0</v>
      </c>
      <c r="Q50" s="5" t="n">
        <f aca="false">SUM(M50:O50)</f>
        <v>0</v>
      </c>
      <c r="R50" s="5"/>
      <c r="S50" s="5"/>
      <c r="T50" s="5"/>
      <c r="U50" s="5"/>
      <c r="V50" s="5"/>
      <c r="X50" s="0" t="n">
        <v>13</v>
      </c>
      <c r="Y50" s="5" t="n">
        <f aca="false">B50</f>
        <v>58</v>
      </c>
      <c r="Z50" s="5" t="n">
        <f aca="false">C50+L50</f>
        <v>118</v>
      </c>
      <c r="AA50" s="5" t="n">
        <f aca="false">D50+M50</f>
        <v>12</v>
      </c>
      <c r="AB50" s="5" t="n">
        <f aca="false">E50+N50</f>
        <v>48</v>
      </c>
      <c r="AC50" s="5"/>
      <c r="AD50" s="5" t="n">
        <f aca="false">G50+P50</f>
        <v>178</v>
      </c>
      <c r="AE50" s="5" t="n">
        <f aca="false">H50+Q50</f>
        <v>58</v>
      </c>
    </row>
    <row r="51" customFormat="false" ht="12.75" hidden="false" customHeight="false" outlineLevel="0" collapsed="false">
      <c r="A51" s="0" t="s">
        <v>51</v>
      </c>
      <c r="B51" s="5" t="n">
        <f aca="false">ROUND(('směr2_out_k Paskovské'!D18)/1,0)</f>
        <v>57</v>
      </c>
      <c r="C51" s="5" t="n">
        <f aca="false">ROUND(('směr2_out_k Paskovské'!E18)/1,0)</f>
        <v>226</v>
      </c>
      <c r="D51" s="5" t="n">
        <f aca="false">ROUND(('směr2_out_k Paskovské'!F18)/1,0)</f>
        <v>28</v>
      </c>
      <c r="E51" s="5" t="n">
        <f aca="false">ROUND(('směr2_out_k Paskovské'!G18)/1,0)</f>
        <v>42</v>
      </c>
      <c r="G51" s="5" t="n">
        <f aca="false">ROUND(('směr2_out_k Paskovské'!H18)/1,0)</f>
        <v>296</v>
      </c>
      <c r="H51" s="5" t="n">
        <f aca="false">ROUND(D51*0.8+E51,0)</f>
        <v>64</v>
      </c>
      <c r="J51" s="0" t="s">
        <v>51</v>
      </c>
      <c r="K51" s="0" t="n">
        <f aca="false">'směr2_out_k Paskovské'!M18</f>
        <v>0</v>
      </c>
      <c r="L51" s="0" t="n">
        <f aca="false">'směr2_out_k Paskovské'!N18</f>
        <v>0</v>
      </c>
      <c r="M51" s="0" t="n">
        <f aca="false">'směr2_out_k Paskovské'!O18</f>
        <v>0</v>
      </c>
      <c r="N51" s="0" t="n">
        <f aca="false">'směr2_out_k Paskovské'!P18</f>
        <v>0</v>
      </c>
      <c r="P51" s="5" t="n">
        <f aca="false">'směr1_in_k Místecké'!Q49</f>
        <v>0</v>
      </c>
      <c r="Q51" s="5" t="n">
        <f aca="false">SUM(M51:O51)</f>
        <v>0</v>
      </c>
      <c r="R51" s="5"/>
      <c r="S51" s="5"/>
      <c r="T51" s="5"/>
      <c r="U51" s="5"/>
      <c r="V51" s="5"/>
      <c r="X51" s="0" t="n">
        <v>14</v>
      </c>
      <c r="Y51" s="5" t="n">
        <f aca="false">B51</f>
        <v>57</v>
      </c>
      <c r="Z51" s="5" t="n">
        <f aca="false">C51+L51</f>
        <v>226</v>
      </c>
      <c r="AA51" s="5" t="n">
        <f aca="false">D51+M51</f>
        <v>28</v>
      </c>
      <c r="AB51" s="5" t="n">
        <f aca="false">E51+N51</f>
        <v>42</v>
      </c>
      <c r="AC51" s="5"/>
      <c r="AD51" s="5" t="n">
        <f aca="false">G51+P51</f>
        <v>296</v>
      </c>
      <c r="AE51" s="5" t="n">
        <f aca="false">H51+Q51</f>
        <v>64</v>
      </c>
    </row>
    <row r="52" customFormat="false" ht="12.75" hidden="false" customHeight="false" outlineLevel="0" collapsed="false">
      <c r="A52" s="0" t="s">
        <v>52</v>
      </c>
      <c r="B52" s="5" t="n">
        <f aca="false">ROUND(('směr2_out_k Paskovské'!D19)/1,0)</f>
        <v>53</v>
      </c>
      <c r="C52" s="5" t="n">
        <f aca="false">ROUND(('směr2_out_k Paskovské'!E19)/1,0)</f>
        <v>351</v>
      </c>
      <c r="D52" s="5" t="n">
        <f aca="false">ROUND(('směr2_out_k Paskovské'!F19)/1,0)</f>
        <v>46</v>
      </c>
      <c r="E52" s="5" t="n">
        <f aca="false">ROUND(('směr2_out_k Paskovské'!G19)/1,0)</f>
        <v>37</v>
      </c>
      <c r="G52" s="5" t="n">
        <f aca="false">ROUND(('směr2_out_k Paskovské'!H19)/1,0)</f>
        <v>434</v>
      </c>
      <c r="H52" s="5" t="n">
        <f aca="false">ROUND(D52*0.8+E52,0)</f>
        <v>74</v>
      </c>
      <c r="J52" s="0" t="s">
        <v>52</v>
      </c>
      <c r="K52" s="0" t="n">
        <f aca="false">'směr2_out_k Paskovské'!M19</f>
        <v>0</v>
      </c>
      <c r="L52" s="0" t="n">
        <f aca="false">'směr2_out_k Paskovské'!N19</f>
        <v>0</v>
      </c>
      <c r="M52" s="0" t="n">
        <f aca="false">'směr2_out_k Paskovské'!O19</f>
        <v>0</v>
      </c>
      <c r="N52" s="0" t="n">
        <f aca="false">'směr2_out_k Paskovské'!P19</f>
        <v>0</v>
      </c>
      <c r="P52" s="5" t="n">
        <f aca="false">'směr1_in_k Místecké'!Q50</f>
        <v>0</v>
      </c>
      <c r="Q52" s="5" t="n">
        <f aca="false">SUM(M52:O52)</f>
        <v>0</v>
      </c>
      <c r="R52" s="5"/>
      <c r="S52" s="5"/>
      <c r="T52" s="5"/>
      <c r="U52" s="5"/>
      <c r="V52" s="5"/>
      <c r="X52" s="0" t="n">
        <v>15</v>
      </c>
      <c r="Y52" s="5" t="n">
        <f aca="false">B52</f>
        <v>53</v>
      </c>
      <c r="Z52" s="5" t="n">
        <f aca="false">C52+L52</f>
        <v>351</v>
      </c>
      <c r="AA52" s="5" t="n">
        <f aca="false">D52+M52</f>
        <v>46</v>
      </c>
      <c r="AB52" s="5" t="n">
        <f aca="false">E52+N52</f>
        <v>37</v>
      </c>
      <c r="AC52" s="5"/>
      <c r="AD52" s="5" t="n">
        <f aca="false">G52+P52</f>
        <v>434</v>
      </c>
      <c r="AE52" s="5" t="n">
        <f aca="false">H52+Q52</f>
        <v>74</v>
      </c>
    </row>
    <row r="53" customFormat="false" ht="12.75" hidden="false" customHeight="false" outlineLevel="0" collapsed="false">
      <c r="A53" s="0" t="s">
        <v>53</v>
      </c>
      <c r="B53" s="5" t="n">
        <f aca="false">ROUND(('směr2_out_k Paskovské'!D20)/1,0)</f>
        <v>56</v>
      </c>
      <c r="C53" s="5" t="n">
        <f aca="false">ROUND(('směr2_out_k Paskovské'!E20)/1,0)</f>
        <v>331</v>
      </c>
      <c r="D53" s="5" t="n">
        <f aca="false">ROUND(('směr2_out_k Paskovské'!F20)/1,0)</f>
        <v>53</v>
      </c>
      <c r="E53" s="5" t="n">
        <f aca="false">ROUND(('směr2_out_k Paskovské'!G20)/1,0)</f>
        <v>21</v>
      </c>
      <c r="G53" s="5" t="n">
        <f aca="false">ROUND(('směr2_out_k Paskovské'!H20)/1,0)</f>
        <v>405</v>
      </c>
      <c r="H53" s="5" t="n">
        <f aca="false">ROUND(D53*0.8+E53,0)</f>
        <v>63</v>
      </c>
      <c r="J53" s="0" t="s">
        <v>53</v>
      </c>
      <c r="K53" s="0" t="n">
        <f aca="false">'směr2_out_k Paskovské'!M20</f>
        <v>0</v>
      </c>
      <c r="L53" s="0" t="n">
        <f aca="false">'směr2_out_k Paskovské'!N20</f>
        <v>0</v>
      </c>
      <c r="M53" s="0" t="n">
        <f aca="false">'směr2_out_k Paskovské'!O20</f>
        <v>0</v>
      </c>
      <c r="N53" s="0" t="n">
        <f aca="false">'směr2_out_k Paskovské'!P20</f>
        <v>0</v>
      </c>
      <c r="P53" s="5" t="n">
        <f aca="false">'směr1_in_k Místecké'!Q51</f>
        <v>0</v>
      </c>
      <c r="Q53" s="5" t="n">
        <f aca="false">SUM(M53:O53)</f>
        <v>0</v>
      </c>
      <c r="R53" s="5"/>
      <c r="S53" s="5"/>
      <c r="T53" s="5"/>
      <c r="U53" s="5"/>
      <c r="V53" s="5"/>
      <c r="X53" s="0" t="n">
        <v>16</v>
      </c>
      <c r="Y53" s="5" t="n">
        <f aca="false">B53</f>
        <v>56</v>
      </c>
      <c r="Z53" s="5" t="n">
        <f aca="false">C53+L53</f>
        <v>331</v>
      </c>
      <c r="AA53" s="5" t="n">
        <f aca="false">D53+M53</f>
        <v>53</v>
      </c>
      <c r="AB53" s="5" t="n">
        <f aca="false">E53+N53</f>
        <v>21</v>
      </c>
      <c r="AC53" s="5"/>
      <c r="AD53" s="5" t="n">
        <f aca="false">G53+P53</f>
        <v>405</v>
      </c>
      <c r="AE53" s="5" t="n">
        <f aca="false">H53+Q53</f>
        <v>63</v>
      </c>
    </row>
    <row r="54" customFormat="false" ht="12.75" hidden="false" customHeight="false" outlineLevel="0" collapsed="false">
      <c r="A54" s="0" t="s">
        <v>54</v>
      </c>
      <c r="B54" s="5" t="n">
        <f aca="false">ROUND(('směr2_out_k Paskovské'!D21)/1,0)</f>
        <v>60</v>
      </c>
      <c r="C54" s="5" t="n">
        <f aca="false">ROUND(('směr2_out_k Paskovské'!E21)/1,0)</f>
        <v>159</v>
      </c>
      <c r="D54" s="5" t="n">
        <f aca="false">ROUND(('směr2_out_k Paskovské'!F21)/1,0)</f>
        <v>17</v>
      </c>
      <c r="E54" s="5" t="n">
        <f aca="false">ROUND(('směr2_out_k Paskovské'!G21)/1,0)</f>
        <v>13</v>
      </c>
      <c r="G54" s="5" t="n">
        <f aca="false">ROUND(('směr2_out_k Paskovské'!H21)/1,0)</f>
        <v>189</v>
      </c>
      <c r="H54" s="5" t="n">
        <f aca="false">ROUND(D54*0.8+E54,0)</f>
        <v>27</v>
      </c>
      <c r="J54" s="0" t="s">
        <v>54</v>
      </c>
      <c r="K54" s="0" t="n">
        <f aca="false">'směr2_out_k Paskovské'!M21</f>
        <v>0</v>
      </c>
      <c r="L54" s="0" t="n">
        <f aca="false">'směr2_out_k Paskovské'!N21</f>
        <v>0</v>
      </c>
      <c r="M54" s="0" t="n">
        <f aca="false">'směr2_out_k Paskovské'!O21</f>
        <v>0</v>
      </c>
      <c r="N54" s="0" t="n">
        <f aca="false">'směr2_out_k Paskovské'!P21</f>
        <v>0</v>
      </c>
      <c r="P54" s="5" t="n">
        <f aca="false">'směr1_in_k Místecké'!Q52</f>
        <v>0</v>
      </c>
      <c r="Q54" s="5" t="n">
        <f aca="false">SUM(M54:O54)</f>
        <v>0</v>
      </c>
      <c r="R54" s="5"/>
      <c r="S54" s="5"/>
      <c r="T54" s="5"/>
      <c r="U54" s="5"/>
      <c r="V54" s="5"/>
      <c r="X54" s="0" t="n">
        <v>17</v>
      </c>
      <c r="Y54" s="5" t="n">
        <f aca="false">B54</f>
        <v>60</v>
      </c>
      <c r="Z54" s="5" t="n">
        <f aca="false">C54+L54</f>
        <v>159</v>
      </c>
      <c r="AA54" s="5" t="n">
        <f aca="false">D54+M54</f>
        <v>17</v>
      </c>
      <c r="AB54" s="5" t="n">
        <f aca="false">E54+N54</f>
        <v>13</v>
      </c>
      <c r="AC54" s="5"/>
      <c r="AD54" s="5" t="n">
        <f aca="false">G54+P54</f>
        <v>189</v>
      </c>
      <c r="AE54" s="5" t="n">
        <f aca="false">H54+Q54</f>
        <v>27</v>
      </c>
    </row>
    <row r="55" customFormat="false" ht="12.75" hidden="false" customHeight="false" outlineLevel="0" collapsed="false">
      <c r="A55" s="0" t="s">
        <v>55</v>
      </c>
      <c r="B55" s="5" t="n">
        <f aca="false">ROUND(('směr2_out_k Paskovské'!D22)/1,0)</f>
        <v>62</v>
      </c>
      <c r="C55" s="5" t="n">
        <f aca="false">ROUND(('směr2_out_k Paskovské'!E22)/1,0)</f>
        <v>122</v>
      </c>
      <c r="D55" s="5" t="n">
        <f aca="false">ROUND(('směr2_out_k Paskovské'!F22)/1,0)</f>
        <v>11</v>
      </c>
      <c r="E55" s="5" t="n">
        <f aca="false">ROUND(('směr2_out_k Paskovské'!G22)/1,0)</f>
        <v>8</v>
      </c>
      <c r="G55" s="5" t="n">
        <f aca="false">ROUND(('směr2_out_k Paskovské'!H22)/1,0)</f>
        <v>141</v>
      </c>
      <c r="H55" s="5" t="n">
        <f aca="false">ROUND(D55*0.8+E55,0)</f>
        <v>17</v>
      </c>
      <c r="J55" s="0" t="s">
        <v>55</v>
      </c>
      <c r="K55" s="0" t="n">
        <f aca="false">'směr2_out_k Paskovské'!M22</f>
        <v>0</v>
      </c>
      <c r="L55" s="0" t="n">
        <f aca="false">'směr2_out_k Paskovské'!N22</f>
        <v>0</v>
      </c>
      <c r="M55" s="0" t="n">
        <f aca="false">'směr2_out_k Paskovské'!O22</f>
        <v>0</v>
      </c>
      <c r="N55" s="0" t="n">
        <f aca="false">'směr2_out_k Paskovské'!P22</f>
        <v>0</v>
      </c>
      <c r="P55" s="5" t="n">
        <f aca="false">'směr1_in_k Místecké'!Q53</f>
        <v>0</v>
      </c>
      <c r="Q55" s="5" t="n">
        <f aca="false">SUM(M55:O55)</f>
        <v>0</v>
      </c>
      <c r="R55" s="5"/>
      <c r="S55" s="5"/>
      <c r="T55" s="5"/>
      <c r="U55" s="5"/>
      <c r="V55" s="5"/>
      <c r="X55" s="0" t="n">
        <v>18</v>
      </c>
      <c r="Y55" s="5" t="n">
        <f aca="false">B55</f>
        <v>62</v>
      </c>
      <c r="Z55" s="5" t="n">
        <f aca="false">C55+L55</f>
        <v>122</v>
      </c>
      <c r="AA55" s="5" t="n">
        <f aca="false">D55+M55</f>
        <v>11</v>
      </c>
      <c r="AB55" s="5" t="n">
        <f aca="false">E55+N55</f>
        <v>8</v>
      </c>
      <c r="AC55" s="5"/>
      <c r="AD55" s="5" t="n">
        <f aca="false">G55+P55</f>
        <v>141</v>
      </c>
      <c r="AE55" s="5" t="n">
        <f aca="false">H55+Q55</f>
        <v>17</v>
      </c>
    </row>
    <row r="56" customFormat="false" ht="12.75" hidden="false" customHeight="false" outlineLevel="0" collapsed="false">
      <c r="A56" s="0" t="s">
        <v>56</v>
      </c>
      <c r="B56" s="5" t="n">
        <f aca="false">ROUND(('směr2_out_k Paskovské'!D23)/1,0)</f>
        <v>64</v>
      </c>
      <c r="C56" s="5" t="n">
        <f aca="false">ROUND(('směr2_out_k Paskovské'!E23)/1,0)</f>
        <v>60</v>
      </c>
      <c r="D56" s="5" t="n">
        <f aca="false">ROUND(('směr2_out_k Paskovské'!F23)/1,0)</f>
        <v>9</v>
      </c>
      <c r="E56" s="5" t="n">
        <f aca="false">ROUND(('směr2_out_k Paskovské'!G23)/1,0)</f>
        <v>3</v>
      </c>
      <c r="G56" s="5" t="n">
        <f aca="false">ROUND(('směr2_out_k Paskovské'!H23)/1,0)</f>
        <v>72</v>
      </c>
      <c r="H56" s="5" t="n">
        <f aca="false">ROUND(D56*0.8+E56,0)</f>
        <v>10</v>
      </c>
      <c r="J56" s="0" t="s">
        <v>56</v>
      </c>
      <c r="K56" s="0" t="n">
        <f aca="false">'směr2_out_k Paskovské'!M23</f>
        <v>0</v>
      </c>
      <c r="L56" s="0" t="n">
        <f aca="false">'směr2_out_k Paskovské'!N23</f>
        <v>0</v>
      </c>
      <c r="M56" s="0" t="n">
        <f aca="false">'směr2_out_k Paskovské'!O23</f>
        <v>0</v>
      </c>
      <c r="N56" s="0" t="n">
        <f aca="false">'směr2_out_k Paskovské'!P23</f>
        <v>0</v>
      </c>
      <c r="P56" s="5" t="n">
        <f aca="false">'směr1_in_k Místecké'!Q54</f>
        <v>0</v>
      </c>
      <c r="Q56" s="5" t="n">
        <f aca="false">SUM(M56:O56)</f>
        <v>0</v>
      </c>
      <c r="R56" s="5"/>
      <c r="S56" s="5"/>
      <c r="T56" s="5"/>
      <c r="U56" s="5"/>
      <c r="V56" s="5"/>
      <c r="X56" s="0" t="n">
        <v>19</v>
      </c>
      <c r="Y56" s="5" t="n">
        <f aca="false">B56</f>
        <v>64</v>
      </c>
      <c r="Z56" s="5" t="n">
        <f aca="false">C56+L56</f>
        <v>60</v>
      </c>
      <c r="AA56" s="5" t="n">
        <f aca="false">D56+M56</f>
        <v>9</v>
      </c>
      <c r="AB56" s="5" t="n">
        <f aca="false">E56+N56</f>
        <v>3</v>
      </c>
      <c r="AC56" s="5"/>
      <c r="AD56" s="5" t="n">
        <f aca="false">G56+P56</f>
        <v>72</v>
      </c>
      <c r="AE56" s="5" t="n">
        <f aca="false">H56+Q56</f>
        <v>10</v>
      </c>
    </row>
    <row r="57" customFormat="false" ht="12.75" hidden="false" customHeight="false" outlineLevel="0" collapsed="false">
      <c r="A57" s="0" t="s">
        <v>57</v>
      </c>
      <c r="B57" s="5" t="n">
        <f aca="false">ROUND(('směr2_out_k Paskovské'!D24)/1,0)</f>
        <v>60</v>
      </c>
      <c r="C57" s="5" t="n">
        <f aca="false">ROUND(('směr2_out_k Paskovské'!E24)/1,0)</f>
        <v>69</v>
      </c>
      <c r="D57" s="5" t="n">
        <f aca="false">ROUND(('směr2_out_k Paskovské'!F24)/1,0)</f>
        <v>6</v>
      </c>
      <c r="E57" s="5" t="n">
        <f aca="false">ROUND(('směr2_out_k Paskovské'!G24)/1,0)</f>
        <v>2</v>
      </c>
      <c r="G57" s="5" t="n">
        <f aca="false">ROUND(('směr2_out_k Paskovské'!H24)/1,0)</f>
        <v>77</v>
      </c>
      <c r="H57" s="5" t="n">
        <f aca="false">ROUND(D57*0.8+E57,0)</f>
        <v>7</v>
      </c>
      <c r="J57" s="0" t="s">
        <v>57</v>
      </c>
      <c r="K57" s="0" t="n">
        <f aca="false">'směr2_out_k Paskovské'!M24</f>
        <v>0</v>
      </c>
      <c r="L57" s="0" t="n">
        <f aca="false">'směr2_out_k Paskovské'!N24</f>
        <v>0</v>
      </c>
      <c r="M57" s="0" t="n">
        <f aca="false">'směr2_out_k Paskovské'!O24</f>
        <v>0</v>
      </c>
      <c r="N57" s="0" t="n">
        <f aca="false">'směr2_out_k Paskovské'!P24</f>
        <v>0</v>
      </c>
      <c r="P57" s="5" t="n">
        <f aca="false">'směr1_in_k Místecké'!Q55</f>
        <v>0</v>
      </c>
      <c r="Q57" s="5" t="n">
        <f aca="false">SUM(M57:O57)</f>
        <v>0</v>
      </c>
      <c r="R57" s="5"/>
      <c r="S57" s="5"/>
      <c r="T57" s="5"/>
      <c r="U57" s="5"/>
      <c r="V57" s="5"/>
      <c r="X57" s="0" t="n">
        <v>20</v>
      </c>
      <c r="Y57" s="5" t="n">
        <f aca="false">B57</f>
        <v>60</v>
      </c>
      <c r="Z57" s="5" t="n">
        <f aca="false">C57+L57</f>
        <v>69</v>
      </c>
      <c r="AA57" s="5" t="n">
        <f aca="false">D57+M57</f>
        <v>6</v>
      </c>
      <c r="AB57" s="5" t="n">
        <f aca="false">E57+N57</f>
        <v>2</v>
      </c>
      <c r="AC57" s="5"/>
      <c r="AD57" s="5" t="n">
        <f aca="false">G57+P57</f>
        <v>77</v>
      </c>
      <c r="AE57" s="5" t="n">
        <f aca="false">H57+Q57</f>
        <v>7</v>
      </c>
    </row>
    <row r="58" customFormat="false" ht="12.75" hidden="false" customHeight="false" outlineLevel="0" collapsed="false">
      <c r="A58" s="0" t="s">
        <v>58</v>
      </c>
      <c r="B58" s="5" t="n">
        <f aca="false">ROUND(('směr2_out_k Paskovské'!D25)/1,0)</f>
        <v>61</v>
      </c>
      <c r="C58" s="5" t="n">
        <f aca="false">ROUND(('směr2_out_k Paskovské'!E25)/1,0)</f>
        <v>41</v>
      </c>
      <c r="D58" s="5" t="n">
        <f aca="false">ROUND(('směr2_out_k Paskovské'!F25)/1,0)</f>
        <v>0</v>
      </c>
      <c r="E58" s="5" t="n">
        <f aca="false">ROUND(('směr2_out_k Paskovské'!G25)/1,0)</f>
        <v>2</v>
      </c>
      <c r="G58" s="5" t="n">
        <f aca="false">ROUND(('směr2_out_k Paskovské'!H25)/1,0)</f>
        <v>43</v>
      </c>
      <c r="H58" s="5" t="n">
        <f aca="false">ROUND(D58*0.8+E58,0)</f>
        <v>2</v>
      </c>
      <c r="J58" s="0" t="s">
        <v>58</v>
      </c>
      <c r="K58" s="0" t="n">
        <f aca="false">'směr2_out_k Paskovské'!M25</f>
        <v>0</v>
      </c>
      <c r="L58" s="0" t="n">
        <f aca="false">'směr2_out_k Paskovské'!N25</f>
        <v>0</v>
      </c>
      <c r="M58" s="0" t="n">
        <f aca="false">'směr2_out_k Paskovské'!O25</f>
        <v>0</v>
      </c>
      <c r="N58" s="0" t="n">
        <f aca="false">'směr2_out_k Paskovské'!P25</f>
        <v>0</v>
      </c>
      <c r="P58" s="5" t="n">
        <f aca="false">'směr1_in_k Místecké'!Q56</f>
        <v>0</v>
      </c>
      <c r="Q58" s="5" t="n">
        <f aca="false">SUM(M58:O58)</f>
        <v>0</v>
      </c>
      <c r="R58" s="5"/>
      <c r="S58" s="5"/>
      <c r="T58" s="5"/>
      <c r="U58" s="5"/>
      <c r="V58" s="5"/>
      <c r="X58" s="0" t="n">
        <v>21</v>
      </c>
      <c r="Y58" s="5" t="n">
        <f aca="false">B58</f>
        <v>61</v>
      </c>
      <c r="Z58" s="5" t="n">
        <f aca="false">C58+L58</f>
        <v>41</v>
      </c>
      <c r="AA58" s="5" t="n">
        <f aca="false">D58+M58</f>
        <v>0</v>
      </c>
      <c r="AB58" s="5" t="n">
        <f aca="false">E58+N58</f>
        <v>2</v>
      </c>
      <c r="AC58" s="5"/>
      <c r="AD58" s="5" t="n">
        <f aca="false">G58+P58</f>
        <v>43</v>
      </c>
      <c r="AE58" s="5" t="n">
        <f aca="false">H58+Q58</f>
        <v>2</v>
      </c>
    </row>
    <row r="59" customFormat="false" ht="12.75" hidden="false" customHeight="false" outlineLevel="0" collapsed="false">
      <c r="A59" s="0" t="s">
        <v>59</v>
      </c>
      <c r="B59" s="5" t="n">
        <f aca="false">ROUND(('směr2_out_k Paskovské'!D26)/1,0)</f>
        <v>59</v>
      </c>
      <c r="C59" s="5" t="n">
        <f aca="false">ROUND(('směr2_out_k Paskovské'!E26)/1,0)</f>
        <v>38</v>
      </c>
      <c r="D59" s="5" t="n">
        <f aca="false">ROUND(('směr2_out_k Paskovské'!F26)/1,0)</f>
        <v>0</v>
      </c>
      <c r="E59" s="5" t="n">
        <f aca="false">ROUND(('směr2_out_k Paskovské'!G26)/1,0)</f>
        <v>3</v>
      </c>
      <c r="G59" s="5" t="n">
        <f aca="false">ROUND(('směr2_out_k Paskovské'!H26)/1,0)</f>
        <v>41</v>
      </c>
      <c r="H59" s="5" t="n">
        <f aca="false">ROUND(D59*0.8+E59,0)</f>
        <v>3</v>
      </c>
      <c r="J59" s="0" t="s">
        <v>59</v>
      </c>
      <c r="K59" s="0" t="n">
        <f aca="false">'směr2_out_k Paskovské'!M26</f>
        <v>0</v>
      </c>
      <c r="L59" s="0" t="n">
        <f aca="false">'směr2_out_k Paskovské'!N26</f>
        <v>0</v>
      </c>
      <c r="M59" s="0" t="n">
        <f aca="false">'směr2_out_k Paskovské'!O26</f>
        <v>0</v>
      </c>
      <c r="N59" s="0" t="n">
        <f aca="false">'směr2_out_k Paskovské'!P26</f>
        <v>0</v>
      </c>
      <c r="P59" s="5" t="n">
        <f aca="false">'směr1_in_k Místecké'!Q57</f>
        <v>0</v>
      </c>
      <c r="Q59" s="5" t="n">
        <f aca="false">SUM(M59:O59)</f>
        <v>0</v>
      </c>
      <c r="R59" s="5"/>
      <c r="S59" s="5"/>
      <c r="T59" s="5"/>
      <c r="U59" s="5"/>
      <c r="V59" s="5"/>
      <c r="X59" s="0" t="n">
        <v>22</v>
      </c>
      <c r="Y59" s="5" t="n">
        <f aca="false">B59</f>
        <v>59</v>
      </c>
      <c r="Z59" s="5" t="n">
        <f aca="false">C59+L59</f>
        <v>38</v>
      </c>
      <c r="AA59" s="5" t="n">
        <f aca="false">D59+M59</f>
        <v>0</v>
      </c>
      <c r="AB59" s="5" t="n">
        <f aca="false">E59+N59</f>
        <v>3</v>
      </c>
      <c r="AC59" s="5"/>
      <c r="AD59" s="5" t="n">
        <f aca="false">G59+P59</f>
        <v>41</v>
      </c>
      <c r="AE59" s="5" t="n">
        <f aca="false">H59+Q59</f>
        <v>3</v>
      </c>
    </row>
    <row r="60" customFormat="false" ht="12.75" hidden="false" customHeight="false" outlineLevel="0" collapsed="false">
      <c r="A60" s="0" t="s">
        <v>60</v>
      </c>
      <c r="B60" s="5" t="n">
        <f aca="false">ROUND(('směr2_out_k Paskovské'!D27)/1,0)</f>
        <v>64</v>
      </c>
      <c r="C60" s="5" t="n">
        <f aca="false">ROUND(('směr2_out_k Paskovské'!E27)/1,0)</f>
        <v>13</v>
      </c>
      <c r="D60" s="5" t="n">
        <f aca="false">ROUND(('směr2_out_k Paskovské'!F27)/1,0)</f>
        <v>1</v>
      </c>
      <c r="E60" s="5" t="n">
        <f aca="false">ROUND(('směr2_out_k Paskovské'!G27)/1,0)</f>
        <v>2</v>
      </c>
      <c r="G60" s="5" t="n">
        <f aca="false">ROUND(('směr2_out_k Paskovské'!H27)/1,0)</f>
        <v>16</v>
      </c>
      <c r="H60" s="5" t="n">
        <f aca="false">ROUND(D60*0.8+E60,0)</f>
        <v>3</v>
      </c>
      <c r="J60" s="0" t="s">
        <v>60</v>
      </c>
      <c r="K60" s="0" t="n">
        <f aca="false">'směr2_out_k Paskovské'!M27</f>
        <v>0</v>
      </c>
      <c r="L60" s="0" t="n">
        <f aca="false">'směr2_out_k Paskovské'!N27</f>
        <v>0</v>
      </c>
      <c r="M60" s="0" t="n">
        <f aca="false">'směr2_out_k Paskovské'!O27</f>
        <v>0</v>
      </c>
      <c r="N60" s="0" t="n">
        <f aca="false">'směr2_out_k Paskovské'!P27</f>
        <v>0</v>
      </c>
      <c r="P60" s="5" t="n">
        <f aca="false">'směr1_in_k Místecké'!Q58</f>
        <v>0</v>
      </c>
      <c r="Q60" s="5" t="n">
        <f aca="false">SUM(M60:O60)</f>
        <v>0</v>
      </c>
      <c r="R60" s="5"/>
      <c r="S60" s="5"/>
      <c r="T60" s="5"/>
      <c r="U60" s="5"/>
      <c r="V60" s="5"/>
      <c r="X60" s="0" t="n">
        <v>23</v>
      </c>
      <c r="Y60" s="5" t="n">
        <f aca="false">B60</f>
        <v>64</v>
      </c>
      <c r="Z60" s="5" t="n">
        <f aca="false">C60+L60</f>
        <v>13</v>
      </c>
      <c r="AA60" s="5" t="n">
        <f aca="false">D60+M60</f>
        <v>1</v>
      </c>
      <c r="AB60" s="5" t="n">
        <f aca="false">E60+N60</f>
        <v>2</v>
      </c>
      <c r="AC60" s="5"/>
      <c r="AD60" s="5" t="n">
        <f aca="false">G60+P60</f>
        <v>16</v>
      </c>
      <c r="AE60" s="5" t="n">
        <f aca="false">H60+Q60</f>
        <v>3</v>
      </c>
    </row>
    <row r="61" customFormat="false" ht="12.75" hidden="false" customHeight="false" outlineLevel="0" collapsed="false">
      <c r="B61" s="5"/>
      <c r="C61" s="5" t="n">
        <f aca="false">SUM(C37:C60)</f>
        <v>2405</v>
      </c>
      <c r="D61" s="5" t="n">
        <f aca="false">SUM(D37:D60)</f>
        <v>312</v>
      </c>
      <c r="E61" s="5" t="n">
        <f aca="false">SUM(E37:E60)</f>
        <v>488</v>
      </c>
      <c r="G61" s="5" t="n">
        <f aca="false">SUM(G37:G60)</f>
        <v>3205</v>
      </c>
      <c r="H61" s="5" t="n">
        <f aca="false">SUM(H37:H60)</f>
        <v>737</v>
      </c>
      <c r="K61" s="5"/>
      <c r="L61" s="5" t="n">
        <f aca="false">SUM(L37:L60)</f>
        <v>0</v>
      </c>
      <c r="M61" s="5" t="n">
        <f aca="false">SUM(M37:M60)</f>
        <v>0</v>
      </c>
      <c r="N61" s="5" t="n">
        <f aca="false">SUM(N37:N60)</f>
        <v>0</v>
      </c>
      <c r="P61" s="5" t="n">
        <f aca="false">SUM(P37:P60)</f>
        <v>0</v>
      </c>
      <c r="Q61" s="5" t="n">
        <f aca="false">SUM(Q37:Q60)</f>
        <v>0</v>
      </c>
      <c r="R61" s="5"/>
      <c r="S61" s="5"/>
      <c r="T61" s="5"/>
      <c r="U61" s="5"/>
      <c r="V61" s="5"/>
      <c r="X61" s="1" t="s">
        <v>61</v>
      </c>
      <c r="Y61" s="5"/>
      <c r="Z61" s="5" t="n">
        <f aca="false">SUM(Z37:Z60)</f>
        <v>2405</v>
      </c>
      <c r="AA61" s="5" t="n">
        <f aca="false">SUM(AA37:AA60)</f>
        <v>312</v>
      </c>
      <c r="AB61" s="5" t="n">
        <f aca="false">SUM(AB37:AB60)</f>
        <v>488</v>
      </c>
      <c r="AD61" s="5" t="n">
        <f aca="false">SUM(AD37:AD60)</f>
        <v>3205</v>
      </c>
      <c r="AE61" s="5" t="n">
        <f aca="false">SUM(AE37:AE60)</f>
        <v>737</v>
      </c>
    </row>
    <row r="62" customFormat="false" ht="12.75" hidden="false" customHeight="false" outlineLevel="0" collapsed="false">
      <c r="D62" s="5"/>
      <c r="E62" s="5"/>
      <c r="F62" s="5"/>
      <c r="G62" s="5"/>
      <c r="H62" s="14" t="n">
        <f aca="false">H61/G61*100</f>
        <v>22.9953198127925</v>
      </c>
      <c r="V62" s="5"/>
    </row>
    <row r="63" customFormat="false" ht="12.75" hidden="false" customHeight="false" outlineLevel="0" collapsed="false">
      <c r="D63" s="5"/>
      <c r="E63" s="5"/>
      <c r="F63" s="5"/>
      <c r="G63" s="5"/>
      <c r="H63" s="5"/>
      <c r="Z63" s="5"/>
      <c r="AA63" s="5"/>
      <c r="AB63" s="5"/>
      <c r="AC63" s="5"/>
      <c r="AD63" s="5"/>
    </row>
    <row r="64" customFormat="false" ht="12.75" hidden="false" customHeight="false" outlineLevel="0" collapsed="false">
      <c r="D64" s="5"/>
      <c r="E64" s="5"/>
      <c r="F64" s="5"/>
      <c r="G64" s="5"/>
      <c r="H64" s="5"/>
      <c r="Z64" s="5"/>
      <c r="AA64" s="5"/>
      <c r="AB64" s="5"/>
      <c r="AC64" s="5"/>
      <c r="AD64" s="5"/>
    </row>
    <row r="65" customFormat="false" ht="12.75" hidden="false" customHeight="false" outlineLevel="0" collapsed="false">
      <c r="B65" s="5"/>
      <c r="C65" s="5"/>
      <c r="D65" s="5"/>
      <c r="E65" s="5"/>
      <c r="F65" s="5"/>
      <c r="G65" s="5"/>
      <c r="H65" s="5"/>
      <c r="Z65" s="5"/>
      <c r="AA65" s="5"/>
      <c r="AB65" s="5"/>
      <c r="AC65" s="5"/>
      <c r="AD65" s="5"/>
    </row>
    <row r="66" customFormat="false" ht="12.75" hidden="false" customHeight="false" outlineLevel="0" collapsed="false">
      <c r="B66" s="5"/>
      <c r="C66" s="5"/>
      <c r="D66" s="5"/>
      <c r="E66" s="5"/>
      <c r="F66" s="5"/>
      <c r="G66" s="5"/>
      <c r="H66" s="5"/>
      <c r="Z66" s="5"/>
      <c r="AA66" s="5"/>
      <c r="AB66" s="5"/>
      <c r="AC66" s="5"/>
      <c r="AD66" s="5"/>
    </row>
    <row r="67" customFormat="false" ht="12.75" hidden="false" customHeight="false" outlineLevel="0" collapsed="false">
      <c r="B67" s="5"/>
      <c r="C67" s="5"/>
      <c r="D67" s="5"/>
      <c r="E67" s="5"/>
      <c r="F67" s="5"/>
      <c r="G67" s="5"/>
      <c r="H67" s="5"/>
      <c r="Z67" s="5"/>
      <c r="AA67" s="5"/>
      <c r="AB67" s="5"/>
      <c r="AC67" s="5"/>
      <c r="AD67" s="5"/>
    </row>
    <row r="68" customFormat="false" ht="12.75" hidden="false" customHeight="false" outlineLevel="0" collapsed="false">
      <c r="B68" s="5"/>
      <c r="C68" s="5"/>
      <c r="D68" s="5"/>
      <c r="E68" s="5"/>
      <c r="F68" s="5"/>
      <c r="G68" s="5"/>
      <c r="H68" s="5"/>
      <c r="Z68" s="5"/>
      <c r="AA68" s="5"/>
      <c r="AB68" s="5"/>
      <c r="AC68" s="5"/>
      <c r="AD68" s="5"/>
    </row>
    <row r="69" customFormat="false" ht="12.75" hidden="false" customHeight="false" outlineLevel="0" collapsed="false">
      <c r="B69" s="5"/>
      <c r="C69" s="5"/>
      <c r="D69" s="5"/>
      <c r="E69" s="5"/>
      <c r="F69" s="5"/>
      <c r="G69" s="5"/>
      <c r="H69" s="5"/>
      <c r="Z69" s="5"/>
      <c r="AA69" s="5"/>
      <c r="AB69" s="5"/>
      <c r="AC69" s="5"/>
      <c r="AD69" s="5"/>
    </row>
    <row r="70" customFormat="false" ht="12.75" hidden="false" customHeight="false" outlineLevel="0" collapsed="false">
      <c r="B70" s="5"/>
      <c r="C70" s="5"/>
      <c r="D70" s="5"/>
      <c r="E70" s="5"/>
      <c r="F70" s="5"/>
      <c r="G70" s="5"/>
      <c r="H70" s="5"/>
      <c r="Z70" s="5"/>
      <c r="AA70" s="5"/>
      <c r="AB70" s="5"/>
      <c r="AC70" s="5"/>
      <c r="AD70" s="5"/>
    </row>
    <row r="71" customFormat="false" ht="12.75" hidden="false" customHeight="false" outlineLevel="0" collapsed="false">
      <c r="B71" s="5"/>
      <c r="C71" s="5"/>
      <c r="D71" s="5"/>
      <c r="E71" s="5"/>
      <c r="F71" s="5"/>
      <c r="G71" s="5"/>
      <c r="H71" s="5"/>
      <c r="Z71" s="5"/>
      <c r="AA71" s="5"/>
      <c r="AB71" s="5"/>
      <c r="AC71" s="5"/>
      <c r="AD71" s="5"/>
    </row>
    <row r="72" customFormat="false" ht="12.75" hidden="false" customHeight="false" outlineLevel="0" collapsed="false">
      <c r="B72" s="5"/>
      <c r="C72" s="5"/>
      <c r="D72" s="5"/>
      <c r="E72" s="5"/>
      <c r="F72" s="5"/>
      <c r="G72" s="5"/>
      <c r="H72" s="5"/>
      <c r="Z72" s="5"/>
      <c r="AA72" s="5"/>
      <c r="AB72" s="5"/>
      <c r="AC72" s="5"/>
      <c r="AD72" s="5"/>
    </row>
    <row r="73" customFormat="false" ht="12.75" hidden="false" customHeight="false" outlineLevel="0" collapsed="false">
      <c r="B73" s="5"/>
      <c r="C73" s="5"/>
      <c r="D73" s="5"/>
      <c r="E73" s="5"/>
      <c r="F73" s="5"/>
      <c r="G73" s="5"/>
      <c r="H73" s="5"/>
      <c r="Z73" s="5"/>
      <c r="AA73" s="5"/>
      <c r="AB73" s="5"/>
      <c r="AC73" s="5"/>
      <c r="AD73" s="5"/>
    </row>
    <row r="74" customFormat="false" ht="12.75" hidden="false" customHeight="false" outlineLevel="0" collapsed="false">
      <c r="B74" s="5"/>
      <c r="C74" s="5"/>
      <c r="D74" s="5"/>
      <c r="E74" s="5"/>
      <c r="F74" s="5"/>
      <c r="G74" s="5"/>
      <c r="H74" s="5"/>
      <c r="Z74" s="5"/>
      <c r="AA74" s="5"/>
      <c r="AB74" s="5"/>
      <c r="AC74" s="5"/>
      <c r="AD74" s="5"/>
    </row>
    <row r="75" customFormat="false" ht="12.75" hidden="false" customHeight="false" outlineLevel="0" collapsed="false">
      <c r="B75" s="5"/>
      <c r="C75" s="5"/>
      <c r="D75" s="5"/>
      <c r="E75" s="5"/>
      <c r="F75" s="5"/>
      <c r="G75" s="5"/>
      <c r="H75" s="5"/>
      <c r="Z75" s="5"/>
      <c r="AA75" s="5"/>
      <c r="AB75" s="5"/>
      <c r="AC75" s="5"/>
      <c r="AD75" s="5"/>
    </row>
    <row r="76" customFormat="false" ht="12.75" hidden="false" customHeight="false" outlineLevel="0" collapsed="false">
      <c r="B76" s="5"/>
      <c r="C76" s="5"/>
      <c r="D76" s="5"/>
      <c r="E76" s="5"/>
      <c r="F76" s="5"/>
      <c r="G76" s="5"/>
      <c r="H76" s="5"/>
      <c r="Z76" s="5"/>
      <c r="AA76" s="5"/>
      <c r="AB76" s="5"/>
      <c r="AC76" s="5"/>
      <c r="AD76" s="5"/>
    </row>
    <row r="77" customFormat="false" ht="12.75" hidden="false" customHeight="false" outlineLevel="0" collapsed="false">
      <c r="B77" s="5"/>
      <c r="C77" s="5"/>
      <c r="D77" s="5"/>
      <c r="E77" s="5"/>
      <c r="F77" s="5"/>
      <c r="G77" s="5"/>
      <c r="H77" s="5"/>
      <c r="Z77" s="5"/>
      <c r="AA77" s="5"/>
      <c r="AB77" s="5"/>
      <c r="AC77" s="5"/>
      <c r="AD77" s="5"/>
    </row>
    <row r="78" customFormat="false" ht="12.75" hidden="false" customHeight="false" outlineLevel="0" collapsed="false">
      <c r="B78" s="5"/>
      <c r="C78" s="5"/>
      <c r="D78" s="5"/>
      <c r="E78" s="5"/>
      <c r="F78" s="5"/>
      <c r="G78" s="5"/>
      <c r="H78" s="5"/>
      <c r="Z78" s="5"/>
      <c r="AA78" s="5"/>
      <c r="AB78" s="5"/>
      <c r="AC78" s="5"/>
      <c r="AD78" s="5"/>
    </row>
    <row r="79" customFormat="false" ht="12.75" hidden="false" customHeight="false" outlineLevel="0" collapsed="false">
      <c r="B79" s="5"/>
      <c r="C79" s="5"/>
      <c r="D79" s="5"/>
      <c r="E79" s="5"/>
      <c r="F79" s="5"/>
      <c r="G79" s="5"/>
      <c r="H79" s="5"/>
      <c r="Z79" s="5"/>
      <c r="AA79" s="5"/>
      <c r="AB79" s="5"/>
      <c r="AC79" s="5"/>
      <c r="AD79" s="5"/>
    </row>
    <row r="80" customFormat="false" ht="12.75" hidden="false" customHeight="false" outlineLevel="0" collapsed="false">
      <c r="B80" s="5"/>
      <c r="C80" s="5"/>
      <c r="D80" s="5"/>
      <c r="E80" s="5"/>
      <c r="F80" s="5"/>
      <c r="G80" s="5"/>
      <c r="H80" s="5"/>
      <c r="Z80" s="5"/>
      <c r="AA80" s="5"/>
      <c r="AB80" s="5"/>
      <c r="AC80" s="5"/>
      <c r="AD80" s="5"/>
    </row>
    <row r="81" customFormat="false" ht="12.75" hidden="false" customHeight="false" outlineLevel="0" collapsed="false">
      <c r="B81" s="5"/>
      <c r="C81" s="5"/>
      <c r="D81" s="5"/>
      <c r="E81" s="5"/>
      <c r="F81" s="5"/>
      <c r="G81" s="5"/>
      <c r="H81" s="5"/>
      <c r="Z81" s="5"/>
      <c r="AA81" s="5"/>
      <c r="AB81" s="5"/>
      <c r="AC81" s="5"/>
      <c r="AD81" s="5"/>
    </row>
    <row r="82" customFormat="false" ht="12.75" hidden="false" customHeight="false" outlineLevel="0" collapsed="false">
      <c r="B82" s="5"/>
      <c r="C82" s="5"/>
      <c r="D82" s="5"/>
      <c r="E82" s="5"/>
      <c r="F82" s="5"/>
      <c r="G82" s="5"/>
      <c r="H82" s="5"/>
      <c r="Z82" s="5"/>
      <c r="AA82" s="5"/>
      <c r="AB82" s="5"/>
      <c r="AC82" s="5"/>
      <c r="AD82" s="5"/>
    </row>
    <row r="83" customFormat="false" ht="12.75" hidden="false" customHeight="false" outlineLevel="0" collapsed="false">
      <c r="B83" s="5"/>
      <c r="C83" s="5"/>
      <c r="D83" s="5"/>
      <c r="E83" s="5"/>
      <c r="F83" s="5"/>
      <c r="G83" s="5"/>
      <c r="H83" s="5"/>
      <c r="Z83" s="5"/>
      <c r="AA83" s="5"/>
      <c r="AB83" s="5"/>
      <c r="AC83" s="5"/>
      <c r="AD83" s="5"/>
    </row>
    <row r="84" customFormat="false" ht="12.75" hidden="false" customHeight="false" outlineLevel="0" collapsed="false">
      <c r="B84" s="5"/>
      <c r="C84" s="5"/>
      <c r="D84" s="5"/>
      <c r="E84" s="5"/>
      <c r="F84" s="5"/>
      <c r="G84" s="5"/>
      <c r="H84" s="5"/>
      <c r="Z84" s="5"/>
      <c r="AA84" s="5"/>
      <c r="AB84" s="5"/>
      <c r="AC84" s="5"/>
      <c r="AD84" s="5"/>
    </row>
    <row r="85" customFormat="false" ht="12.75" hidden="false" customHeight="false" outlineLevel="0" collapsed="false">
      <c r="B85" s="5"/>
      <c r="C85" s="5"/>
      <c r="D85" s="5"/>
      <c r="E85" s="5"/>
      <c r="F85" s="5"/>
      <c r="G85" s="5"/>
      <c r="H85" s="5"/>
      <c r="Z85" s="5"/>
      <c r="AA85" s="5"/>
      <c r="AB85" s="5"/>
      <c r="AC85" s="5"/>
      <c r="AD85" s="5"/>
    </row>
    <row r="86" customFormat="false" ht="12.75" hidden="false" customHeight="false" outlineLevel="0" collapsed="false">
      <c r="B86" s="5"/>
      <c r="C86" s="5"/>
      <c r="D86" s="5"/>
      <c r="E86" s="5"/>
      <c r="F86" s="5"/>
      <c r="G86" s="5"/>
      <c r="H86" s="5"/>
      <c r="Z86" s="5"/>
      <c r="AA86" s="5"/>
      <c r="AB86" s="5"/>
      <c r="AC86" s="5"/>
      <c r="AD86" s="5"/>
    </row>
    <row r="87" customFormat="false" ht="12.75" hidden="false" customHeight="false" outlineLevel="0" collapsed="false">
      <c r="B87" s="5"/>
      <c r="C87" s="5"/>
      <c r="D87" s="5"/>
      <c r="E87" s="5"/>
      <c r="F87" s="5"/>
      <c r="G87" s="5"/>
      <c r="H87" s="5"/>
      <c r="Z87" s="5"/>
      <c r="AA87" s="5"/>
      <c r="AB87" s="5"/>
      <c r="AC87" s="5"/>
      <c r="AD87" s="5"/>
    </row>
    <row r="88" customFormat="false" ht="12.75" hidden="false" customHeight="false" outlineLevel="0" collapsed="false">
      <c r="B88" s="5"/>
      <c r="C88" s="5"/>
      <c r="D88" s="5"/>
      <c r="E88" s="5"/>
      <c r="F88" s="5"/>
      <c r="G88" s="5"/>
      <c r="H88" s="5"/>
      <c r="Z88" s="5"/>
      <c r="AA88" s="5"/>
      <c r="AB88" s="5"/>
      <c r="AC88" s="5"/>
      <c r="AD88" s="5"/>
    </row>
    <row r="89" customFormat="false" ht="12.75" hidden="false" customHeight="false" outlineLevel="0" collapsed="false">
      <c r="B89" s="5"/>
      <c r="C89" s="5"/>
      <c r="D89" s="5"/>
      <c r="E89" s="5"/>
      <c r="F89" s="5"/>
      <c r="G89" s="5"/>
      <c r="H89" s="5"/>
      <c r="Z89" s="5"/>
      <c r="AA89" s="5"/>
      <c r="AB89" s="5"/>
      <c r="AC89" s="5"/>
      <c r="AD89" s="5"/>
    </row>
    <row r="90" customFormat="false" ht="12.75" hidden="false" customHeight="false" outlineLevel="0" collapsed="false">
      <c r="B90" s="5"/>
      <c r="C90" s="5"/>
      <c r="D90" s="5"/>
      <c r="E90" s="5"/>
      <c r="F90" s="5"/>
      <c r="G90" s="5"/>
      <c r="H90" s="5"/>
      <c r="Z90" s="5"/>
      <c r="AA90" s="5"/>
      <c r="AB90" s="5"/>
      <c r="AC90" s="5"/>
      <c r="AD90" s="5"/>
    </row>
    <row r="91" customFormat="false" ht="12.75" hidden="false" customHeight="false" outlineLevel="0" collapsed="false">
      <c r="B91" s="5"/>
      <c r="C91" s="5"/>
      <c r="D91" s="5"/>
      <c r="E91" s="5"/>
      <c r="F91" s="5"/>
      <c r="G91" s="5"/>
      <c r="H91" s="5"/>
      <c r="Z91" s="5"/>
      <c r="AA91" s="5"/>
      <c r="AB91" s="5"/>
      <c r="AC91" s="5"/>
      <c r="AD91" s="5"/>
    </row>
    <row r="92" customFormat="false" ht="12.75" hidden="false" customHeight="false" outlineLevel="0" collapsed="false">
      <c r="B92" s="5"/>
      <c r="C92" s="5"/>
      <c r="D92" s="5"/>
      <c r="E92" s="5"/>
      <c r="F92" s="5"/>
      <c r="G92" s="5"/>
      <c r="H92" s="5"/>
      <c r="Z92" s="5"/>
      <c r="AA92" s="5"/>
      <c r="AB92" s="5"/>
      <c r="AC92" s="5"/>
      <c r="AD92" s="5"/>
    </row>
    <row r="93" customFormat="false" ht="12.75" hidden="false" customHeight="false" outlineLevel="0" collapsed="false">
      <c r="B93" s="5"/>
      <c r="C93" s="5"/>
      <c r="D93" s="5"/>
      <c r="E93" s="5"/>
      <c r="F93" s="5"/>
      <c r="G93" s="5"/>
      <c r="H93" s="5"/>
      <c r="Z93" s="5"/>
      <c r="AA93" s="5"/>
      <c r="AB93" s="5"/>
      <c r="AC93" s="5"/>
      <c r="AD93" s="5"/>
    </row>
    <row r="94" customFormat="false" ht="12.75" hidden="false" customHeight="false" outlineLevel="0" collapsed="false">
      <c r="B94" s="5"/>
      <c r="C94" s="5"/>
      <c r="D94" s="5"/>
      <c r="E94" s="5"/>
      <c r="F94" s="5"/>
      <c r="G94" s="5"/>
      <c r="H94" s="5"/>
      <c r="Z94" s="5"/>
      <c r="AA94" s="5"/>
      <c r="AB94" s="5"/>
      <c r="AC94" s="5"/>
      <c r="AD94" s="5"/>
    </row>
    <row r="95" customFormat="false" ht="12.75" hidden="false" customHeight="false" outlineLevel="0" collapsed="false">
      <c r="B95" s="5"/>
      <c r="C95" s="5"/>
      <c r="D95" s="5"/>
      <c r="E95" s="5"/>
      <c r="F95" s="5"/>
      <c r="G95" s="5"/>
      <c r="H95" s="5"/>
      <c r="Z95" s="5"/>
      <c r="AA95" s="5"/>
      <c r="AB95" s="5"/>
      <c r="AC95" s="5"/>
      <c r="AD95" s="5"/>
    </row>
    <row r="96" customFormat="false" ht="12.75" hidden="false" customHeight="false" outlineLevel="0" collapsed="false">
      <c r="B96" s="5"/>
      <c r="C96" s="5"/>
      <c r="D96" s="5"/>
      <c r="E96" s="5"/>
      <c r="F96" s="5"/>
      <c r="G96" s="5"/>
      <c r="H96" s="5"/>
      <c r="Z96" s="5"/>
      <c r="AA96" s="5"/>
      <c r="AB96" s="5"/>
      <c r="AC96" s="5"/>
      <c r="AD96" s="5"/>
    </row>
    <row r="97" customFormat="false" ht="12.75" hidden="false" customHeight="false" outlineLevel="0" collapsed="false">
      <c r="B97" s="5"/>
      <c r="C97" s="5"/>
      <c r="D97" s="5"/>
      <c r="E97" s="5"/>
      <c r="F97" s="5"/>
      <c r="G97" s="5"/>
      <c r="H97" s="5"/>
      <c r="Z97" s="5"/>
      <c r="AA97" s="5"/>
      <c r="AB97" s="5"/>
      <c r="AC97" s="5"/>
      <c r="AD97" s="5"/>
    </row>
    <row r="98" customFormat="false" ht="12.75" hidden="false" customHeight="false" outlineLevel="0" collapsed="false">
      <c r="B98" s="5"/>
      <c r="C98" s="5"/>
      <c r="D98" s="5"/>
      <c r="E98" s="5"/>
      <c r="F98" s="5"/>
      <c r="G98" s="5"/>
      <c r="H98" s="5"/>
      <c r="Z98" s="5"/>
      <c r="AA98" s="5"/>
      <c r="AB98" s="5"/>
      <c r="AC98" s="5"/>
      <c r="AD98" s="5"/>
    </row>
    <row r="99" customFormat="false" ht="12.75" hidden="false" customHeight="false" outlineLevel="0" collapsed="false">
      <c r="B99" s="5"/>
      <c r="C99" s="5"/>
      <c r="D99" s="5"/>
      <c r="E99" s="5"/>
      <c r="F99" s="5"/>
      <c r="G99" s="5"/>
      <c r="H99" s="5"/>
      <c r="Z99" s="5"/>
      <c r="AA99" s="5"/>
      <c r="AB99" s="5"/>
      <c r="AC99" s="5"/>
      <c r="AD99" s="5"/>
    </row>
    <row r="100" customFormat="false" ht="12.75" hidden="false" customHeight="false" outlineLevel="0" collapsed="false">
      <c r="B100" s="5"/>
      <c r="C100" s="5"/>
      <c r="D100" s="5"/>
      <c r="E100" s="5"/>
      <c r="F100" s="5"/>
      <c r="G100" s="5"/>
      <c r="H100" s="5"/>
      <c r="Z100" s="5"/>
      <c r="AA100" s="5"/>
      <c r="AB100" s="5"/>
      <c r="AC100" s="5"/>
      <c r="AD100" s="5"/>
    </row>
    <row r="101" customFormat="false" ht="12.75" hidden="false" customHeight="false" outlineLevel="0" collapsed="false">
      <c r="B101" s="5"/>
      <c r="C101" s="5"/>
      <c r="D101" s="5"/>
      <c r="E101" s="5"/>
      <c r="F101" s="5"/>
      <c r="G101" s="5"/>
      <c r="H101" s="5"/>
      <c r="Z101" s="5"/>
      <c r="AA101" s="5"/>
      <c r="AB101" s="5"/>
      <c r="AC101" s="5"/>
      <c r="AD101" s="5"/>
    </row>
    <row r="102" customFormat="false" ht="12.75" hidden="false" customHeight="false" outlineLevel="0" collapsed="false">
      <c r="C102" s="5"/>
      <c r="D102" s="5"/>
      <c r="E102" s="5"/>
      <c r="F102" s="5"/>
      <c r="G102" s="5"/>
      <c r="H102" s="5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7" activeCellId="0" sqref="G37"/>
    </sheetView>
  </sheetViews>
  <sheetFormatPr defaultRowHeight="12.75" zeroHeight="false" outlineLevelRow="0" outlineLevelCol="0"/>
  <cols>
    <col collapsed="false" customWidth="true" hidden="false" outlineLevel="0" max="1" min="1" style="15" width="10.69"/>
    <col collapsed="false" customWidth="true" hidden="false" outlineLevel="0" max="2" min="2" style="2" width="12.69"/>
    <col collapsed="false" customWidth="true" hidden="false" outlineLevel="0" max="3" min="3" style="16" width="12.98"/>
    <col collapsed="false" customWidth="true" hidden="false" outlineLevel="0" max="5" min="4" style="2" width="12.69"/>
    <col collapsed="false" customWidth="true" hidden="false" outlineLevel="0" max="6" min="6" style="2" width="13.4"/>
    <col collapsed="false" customWidth="true" hidden="false" outlineLevel="0" max="7" min="7" style="2" width="12.69"/>
    <col collapsed="false" customWidth="true" hidden="false" outlineLevel="0" max="9" min="8" style="17" width="12.69"/>
    <col collapsed="false" customWidth="true" hidden="false" outlineLevel="0" max="10" min="10" style="2" width="12.69"/>
    <col collapsed="false" customWidth="true" hidden="false" outlineLevel="0" max="11" min="11" style="16" width="12.69"/>
    <col collapsed="false" customWidth="true" hidden="false" outlineLevel="0" max="257" min="12" style="2" width="9.13"/>
    <col collapsed="false" customWidth="true" hidden="false" outlineLevel="0" max="1025" min="258" style="0" width="9.13"/>
  </cols>
  <sheetData>
    <row r="1" customFormat="false" ht="12.75" hidden="false" customHeight="false" outlineLevel="0" collapsed="false">
      <c r="B1" s="1"/>
      <c r="K1" s="18" t="s">
        <v>65</v>
      </c>
    </row>
    <row r="2" customFormat="false" ht="15.75" hidden="false" customHeight="false" outlineLevel="0" collapsed="false">
      <c r="A2" s="19" t="s">
        <v>66</v>
      </c>
      <c r="B2" s="20" t="s">
        <v>67</v>
      </c>
      <c r="C2" s="20"/>
      <c r="D2" s="20"/>
      <c r="E2" s="20"/>
      <c r="F2" s="20"/>
      <c r="G2" s="20"/>
      <c r="H2" s="20"/>
      <c r="I2" s="20"/>
      <c r="J2" s="20"/>
      <c r="K2" s="21" t="s">
        <v>68</v>
      </c>
    </row>
    <row r="3" customFormat="false" ht="12.75" hidden="false" customHeight="false" outlineLevel="0" collapsed="false">
      <c r="A3" s="22" t="s">
        <v>69</v>
      </c>
      <c r="B3" s="23" t="s">
        <v>70</v>
      </c>
      <c r="C3" s="23"/>
      <c r="D3" s="23"/>
      <c r="E3" s="23"/>
      <c r="F3" s="23" t="s">
        <v>71</v>
      </c>
      <c r="G3" s="23"/>
      <c r="H3" s="23"/>
      <c r="I3" s="23"/>
      <c r="J3" s="24" t="s">
        <v>72</v>
      </c>
      <c r="K3" s="24"/>
    </row>
    <row r="4" customFormat="false" ht="12.75" hidden="false" customHeight="true" outlineLevel="0" collapsed="false">
      <c r="A4" s="22"/>
      <c r="B4" s="25" t="s">
        <v>73</v>
      </c>
      <c r="C4" s="25" t="s">
        <v>74</v>
      </c>
      <c r="D4" s="26" t="s">
        <v>75</v>
      </c>
      <c r="E4" s="27"/>
      <c r="F4" s="25" t="s">
        <v>76</v>
      </c>
      <c r="G4" s="25" t="s">
        <v>77</v>
      </c>
      <c r="H4" s="26" t="s">
        <v>75</v>
      </c>
      <c r="I4" s="28"/>
      <c r="J4" s="27" t="s">
        <v>78</v>
      </c>
      <c r="K4" s="29" t="s">
        <v>79</v>
      </c>
    </row>
    <row r="5" customFormat="false" ht="12.75" hidden="false" customHeight="false" outlineLevel="0" collapsed="false">
      <c r="A5" s="22"/>
      <c r="B5" s="25"/>
      <c r="C5" s="25"/>
      <c r="D5" s="30" t="s">
        <v>80</v>
      </c>
      <c r="E5" s="27" t="s">
        <v>81</v>
      </c>
      <c r="F5" s="25"/>
      <c r="G5" s="25"/>
      <c r="H5" s="28" t="s">
        <v>80</v>
      </c>
      <c r="I5" s="28" t="s">
        <v>81</v>
      </c>
      <c r="J5" s="31" t="s">
        <v>82</v>
      </c>
      <c r="K5" s="29"/>
    </row>
    <row r="6" customFormat="false" ht="12.75" hidden="false" customHeight="false" outlineLevel="0" collapsed="false">
      <c r="A6" s="32" t="s">
        <v>83</v>
      </c>
      <c r="B6" s="33" t="n">
        <f aca="false">SUMÁŘ!AD6</f>
        <v>3</v>
      </c>
      <c r="C6" s="33" t="n">
        <f aca="false">SUMÁŘ!AE6</f>
        <v>0</v>
      </c>
      <c r="D6" s="34" t="n">
        <f aca="false">SUMÁŘ!Y6</f>
        <v>52</v>
      </c>
      <c r="E6" s="35" t="s">
        <v>84</v>
      </c>
      <c r="F6" s="33" t="n">
        <f aca="false">SUMÁŘ!AD37</f>
        <v>3</v>
      </c>
      <c r="G6" s="33" t="n">
        <f aca="false">SUMÁŘ!AE37</f>
        <v>0</v>
      </c>
      <c r="H6" s="33" t="n">
        <f aca="false">SUMÁŘ!Y37</f>
        <v>66</v>
      </c>
      <c r="I6" s="36" t="s">
        <v>84</v>
      </c>
      <c r="J6" s="35" t="n">
        <f aca="false">B6+F6</f>
        <v>6</v>
      </c>
      <c r="K6" s="34" t="n">
        <f aca="false">C6+G6</f>
        <v>0</v>
      </c>
    </row>
    <row r="7" customFormat="false" ht="12.75" hidden="false" customHeight="false" outlineLevel="0" collapsed="false">
      <c r="A7" s="37" t="s">
        <v>85</v>
      </c>
      <c r="B7" s="33" t="n">
        <f aca="false">SUMÁŘ!AD7</f>
        <v>2</v>
      </c>
      <c r="C7" s="33" t="n">
        <f aca="false">SUMÁŘ!AE7</f>
        <v>1</v>
      </c>
      <c r="D7" s="34" t="n">
        <f aca="false">SUMÁŘ!Y7</f>
        <v>50</v>
      </c>
      <c r="E7" s="35" t="s">
        <v>84</v>
      </c>
      <c r="F7" s="33" t="n">
        <f aca="false">SUMÁŘ!AD38</f>
        <v>4</v>
      </c>
      <c r="G7" s="33" t="n">
        <f aca="false">SUMÁŘ!AE38</f>
        <v>1</v>
      </c>
      <c r="H7" s="33" t="n">
        <f aca="false">SUMÁŘ!Y38</f>
        <v>65</v>
      </c>
      <c r="I7" s="36" t="s">
        <v>84</v>
      </c>
      <c r="J7" s="36" t="n">
        <f aca="false">B7+F7</f>
        <v>6</v>
      </c>
      <c r="K7" s="34" t="n">
        <f aca="false">C7+G7</f>
        <v>2</v>
      </c>
    </row>
    <row r="8" customFormat="false" ht="12.75" hidden="false" customHeight="false" outlineLevel="0" collapsed="false">
      <c r="A8" s="37" t="s">
        <v>86</v>
      </c>
      <c r="B8" s="33" t="n">
        <f aca="false">SUMÁŘ!AD8</f>
        <v>8</v>
      </c>
      <c r="C8" s="33" t="n">
        <f aca="false">SUMÁŘ!AE8</f>
        <v>3</v>
      </c>
      <c r="D8" s="34" t="n">
        <f aca="false">SUMÁŘ!Y8</f>
        <v>56</v>
      </c>
      <c r="E8" s="35" t="s">
        <v>84</v>
      </c>
      <c r="F8" s="33" t="n">
        <f aca="false">SUMÁŘ!AD39</f>
        <v>4</v>
      </c>
      <c r="G8" s="33" t="n">
        <f aca="false">SUMÁŘ!AE39</f>
        <v>1</v>
      </c>
      <c r="H8" s="33" t="n">
        <f aca="false">SUMÁŘ!Y39</f>
        <v>62</v>
      </c>
      <c r="I8" s="36" t="s">
        <v>84</v>
      </c>
      <c r="J8" s="36" t="n">
        <f aca="false">B8+F8</f>
        <v>12</v>
      </c>
      <c r="K8" s="34" t="n">
        <f aca="false">C8+G8</f>
        <v>4</v>
      </c>
    </row>
    <row r="9" customFormat="false" ht="12.75" hidden="false" customHeight="false" outlineLevel="0" collapsed="false">
      <c r="A9" s="37" t="s">
        <v>87</v>
      </c>
      <c r="B9" s="33" t="n">
        <f aca="false">SUMÁŘ!AD9</f>
        <v>9</v>
      </c>
      <c r="C9" s="33" t="n">
        <f aca="false">SUMÁŘ!AE9</f>
        <v>4</v>
      </c>
      <c r="D9" s="34" t="n">
        <f aca="false">SUMÁŘ!Y9</f>
        <v>53</v>
      </c>
      <c r="E9" s="35" t="s">
        <v>84</v>
      </c>
      <c r="F9" s="33" t="n">
        <f aca="false">SUMÁŘ!AD40</f>
        <v>8</v>
      </c>
      <c r="G9" s="33" t="n">
        <f aca="false">SUMÁŘ!AE40</f>
        <v>4</v>
      </c>
      <c r="H9" s="33" t="n">
        <f aca="false">SUMÁŘ!Y40</f>
        <v>65</v>
      </c>
      <c r="I9" s="36" t="s">
        <v>84</v>
      </c>
      <c r="J9" s="36" t="n">
        <f aca="false">B9+F9</f>
        <v>17</v>
      </c>
      <c r="K9" s="34" t="n">
        <f aca="false">C9+G9</f>
        <v>8</v>
      </c>
    </row>
    <row r="10" customFormat="false" ht="12.75" hidden="false" customHeight="false" outlineLevel="0" collapsed="false">
      <c r="A10" s="37" t="s">
        <v>88</v>
      </c>
      <c r="B10" s="33" t="n">
        <f aca="false">SUMÁŘ!AD10</f>
        <v>18</v>
      </c>
      <c r="C10" s="33" t="n">
        <f aca="false">SUMÁŘ!AE10</f>
        <v>6</v>
      </c>
      <c r="D10" s="34" t="n">
        <f aca="false">SUMÁŘ!Y10</f>
        <v>52</v>
      </c>
      <c r="E10" s="35" t="s">
        <v>84</v>
      </c>
      <c r="F10" s="33" t="n">
        <f aca="false">SUMÁŘ!AD41</f>
        <v>24</v>
      </c>
      <c r="G10" s="33" t="n">
        <f aca="false">SUMÁŘ!AE41</f>
        <v>2</v>
      </c>
      <c r="H10" s="33" t="n">
        <f aca="false">SUMÁŘ!Y41</f>
        <v>64</v>
      </c>
      <c r="I10" s="36" t="s">
        <v>84</v>
      </c>
      <c r="J10" s="36" t="n">
        <f aca="false">B10+F10</f>
        <v>42</v>
      </c>
      <c r="K10" s="34" t="n">
        <f aca="false">C10+G10</f>
        <v>8</v>
      </c>
    </row>
    <row r="11" customFormat="false" ht="12.75" hidden="false" customHeight="false" outlineLevel="0" collapsed="false">
      <c r="A11" s="37" t="s">
        <v>89</v>
      </c>
      <c r="B11" s="33" t="n">
        <f aca="false">SUMÁŘ!AD11</f>
        <v>153</v>
      </c>
      <c r="C11" s="33" t="n">
        <f aca="false">SUMÁŘ!AE11</f>
        <v>20</v>
      </c>
      <c r="D11" s="34" t="n">
        <f aca="false">SUMÁŘ!Y11</f>
        <v>54</v>
      </c>
      <c r="E11" s="35" t="s">
        <v>84</v>
      </c>
      <c r="F11" s="33" t="n">
        <f aca="false">SUMÁŘ!AD42</f>
        <v>132</v>
      </c>
      <c r="G11" s="33" t="n">
        <f aca="false">SUMÁŘ!AE42</f>
        <v>17</v>
      </c>
      <c r="H11" s="33" t="n">
        <f aca="false">SUMÁŘ!Y42</f>
        <v>61</v>
      </c>
      <c r="I11" s="36" t="s">
        <v>84</v>
      </c>
      <c r="J11" s="36" t="n">
        <f aca="false">B11+F11</f>
        <v>285</v>
      </c>
      <c r="K11" s="34" t="n">
        <f aca="false">C11+G11</f>
        <v>37</v>
      </c>
    </row>
    <row r="12" customFormat="false" ht="12.75" hidden="false" customHeight="false" outlineLevel="0" collapsed="false">
      <c r="A12" s="37" t="s">
        <v>90</v>
      </c>
      <c r="B12" s="33" t="n">
        <f aca="false">SUMÁŘ!AD12</f>
        <v>268</v>
      </c>
      <c r="C12" s="33" t="n">
        <f aca="false">SUMÁŘ!AE12</f>
        <v>69</v>
      </c>
      <c r="D12" s="34" t="n">
        <f aca="false">SUMÁŘ!Y12</f>
        <v>51</v>
      </c>
      <c r="E12" s="35" t="s">
        <v>84</v>
      </c>
      <c r="F12" s="33" t="n">
        <f aca="false">SUMÁŘ!AD43</f>
        <v>146</v>
      </c>
      <c r="G12" s="33" t="n">
        <f aca="false">SUMÁŘ!AE43</f>
        <v>35</v>
      </c>
      <c r="H12" s="33" t="n">
        <f aca="false">SUMÁŘ!Y43</f>
        <v>56</v>
      </c>
      <c r="I12" s="36" t="s">
        <v>84</v>
      </c>
      <c r="J12" s="36" t="n">
        <f aca="false">B12+F12</f>
        <v>414</v>
      </c>
      <c r="K12" s="34" t="n">
        <f aca="false">C12+G12</f>
        <v>104</v>
      </c>
    </row>
    <row r="13" customFormat="false" ht="12.75" hidden="false" customHeight="false" outlineLevel="0" collapsed="false">
      <c r="A13" s="37" t="s">
        <v>91</v>
      </c>
      <c r="B13" s="33" t="n">
        <f aca="false">SUMÁŘ!AD13</f>
        <v>332</v>
      </c>
      <c r="C13" s="33" t="n">
        <f aca="false">SUMÁŘ!AE13</f>
        <v>92</v>
      </c>
      <c r="D13" s="34" t="n">
        <f aca="false">SUMÁŘ!Y13</f>
        <v>52</v>
      </c>
      <c r="E13" s="35" t="s">
        <v>84</v>
      </c>
      <c r="F13" s="33" t="n">
        <f aca="false">SUMÁŘ!AD44</f>
        <v>162</v>
      </c>
      <c r="G13" s="33" t="n">
        <f aca="false">SUMÁŘ!AE44</f>
        <v>50</v>
      </c>
      <c r="H13" s="33" t="n">
        <f aca="false">SUMÁŘ!Y44</f>
        <v>58</v>
      </c>
      <c r="I13" s="36" t="s">
        <v>84</v>
      </c>
      <c r="J13" s="36" t="n">
        <f aca="false">B13+F13</f>
        <v>494</v>
      </c>
      <c r="K13" s="34" t="n">
        <f aca="false">C13+G13</f>
        <v>142</v>
      </c>
    </row>
    <row r="14" customFormat="false" ht="12.75" hidden="false" customHeight="false" outlineLevel="0" collapsed="false">
      <c r="A14" s="37" t="s">
        <v>92</v>
      </c>
      <c r="B14" s="33" t="n">
        <f aca="false">SUMÁŘ!AD14</f>
        <v>257</v>
      </c>
      <c r="C14" s="33" t="n">
        <f aca="false">SUMÁŘ!AE14</f>
        <v>81</v>
      </c>
      <c r="D14" s="34" t="n">
        <f aca="false">SUMÁŘ!Y14</f>
        <v>52</v>
      </c>
      <c r="E14" s="35" t="s">
        <v>84</v>
      </c>
      <c r="F14" s="33" t="n">
        <f aca="false">SUMÁŘ!AD45</f>
        <v>151</v>
      </c>
      <c r="G14" s="33" t="n">
        <f aca="false">SUMÁŘ!AE45</f>
        <v>49</v>
      </c>
      <c r="H14" s="33" t="n">
        <f aca="false">SUMÁŘ!Y45</f>
        <v>60</v>
      </c>
      <c r="I14" s="36" t="s">
        <v>84</v>
      </c>
      <c r="J14" s="36" t="n">
        <f aca="false">B14+F14</f>
        <v>408</v>
      </c>
      <c r="K14" s="34" t="n">
        <f aca="false">C14+G14</f>
        <v>130</v>
      </c>
    </row>
    <row r="15" customFormat="false" ht="12.75" hidden="false" customHeight="false" outlineLevel="0" collapsed="false">
      <c r="A15" s="37" t="s">
        <v>93</v>
      </c>
      <c r="B15" s="33" t="n">
        <f aca="false">SUMÁŘ!AD15</f>
        <v>206</v>
      </c>
      <c r="C15" s="33" t="n">
        <f aca="false">SUMÁŘ!AE15</f>
        <v>65</v>
      </c>
      <c r="D15" s="34" t="n">
        <f aca="false">SUMÁŘ!Y15</f>
        <v>53</v>
      </c>
      <c r="E15" s="35" t="s">
        <v>84</v>
      </c>
      <c r="F15" s="33" t="n">
        <f aca="false">SUMÁŘ!AD46</f>
        <v>156</v>
      </c>
      <c r="G15" s="33" t="n">
        <f aca="false">SUMÁŘ!AE46</f>
        <v>59</v>
      </c>
      <c r="H15" s="33" t="n">
        <f aca="false">SUMÁŘ!Y46</f>
        <v>57</v>
      </c>
      <c r="I15" s="36" t="s">
        <v>84</v>
      </c>
      <c r="J15" s="36" t="n">
        <f aca="false">B15+F15</f>
        <v>362</v>
      </c>
      <c r="K15" s="34" t="n">
        <f aca="false">C15+G15</f>
        <v>124</v>
      </c>
    </row>
    <row r="16" customFormat="false" ht="12.75" hidden="false" customHeight="false" outlineLevel="0" collapsed="false">
      <c r="A16" s="37" t="s">
        <v>94</v>
      </c>
      <c r="B16" s="33" t="n">
        <f aca="false">SUMÁŘ!AD16</f>
        <v>197</v>
      </c>
      <c r="C16" s="33" t="n">
        <f aca="false">SUMÁŘ!AE16</f>
        <v>76</v>
      </c>
      <c r="D16" s="34" t="n">
        <f aca="false">SUMÁŘ!Y16</f>
        <v>52</v>
      </c>
      <c r="E16" s="35" t="s">
        <v>84</v>
      </c>
      <c r="F16" s="33" t="n">
        <f aca="false">SUMÁŘ!AD47</f>
        <v>164</v>
      </c>
      <c r="G16" s="33" t="n">
        <f aca="false">SUMÁŘ!AE47</f>
        <v>65</v>
      </c>
      <c r="H16" s="33" t="n">
        <f aca="false">SUMÁŘ!Y47</f>
        <v>60</v>
      </c>
      <c r="I16" s="36" t="s">
        <v>84</v>
      </c>
      <c r="J16" s="36" t="n">
        <f aca="false">B16+F16</f>
        <v>361</v>
      </c>
      <c r="K16" s="34" t="n">
        <f aca="false">C16+G16</f>
        <v>141</v>
      </c>
    </row>
    <row r="17" customFormat="false" ht="12.75" hidden="false" customHeight="false" outlineLevel="0" collapsed="false">
      <c r="A17" s="37" t="s">
        <v>95</v>
      </c>
      <c r="B17" s="33" t="n">
        <f aca="false">SUMÁŘ!AD17</f>
        <v>198</v>
      </c>
      <c r="C17" s="33" t="n">
        <f aca="false">SUMÁŘ!AE17</f>
        <v>69</v>
      </c>
      <c r="D17" s="34" t="n">
        <f aca="false">SUMÁŘ!Y17</f>
        <v>53</v>
      </c>
      <c r="E17" s="35" t="s">
        <v>84</v>
      </c>
      <c r="F17" s="33" t="n">
        <f aca="false">SUMÁŘ!AD48</f>
        <v>161</v>
      </c>
      <c r="G17" s="33" t="n">
        <f aca="false">SUMÁŘ!AE48</f>
        <v>57</v>
      </c>
      <c r="H17" s="33" t="n">
        <f aca="false">SUMÁŘ!Y48</f>
        <v>60</v>
      </c>
      <c r="I17" s="36" t="s">
        <v>84</v>
      </c>
      <c r="J17" s="36" t="n">
        <f aca="false">B17+F17</f>
        <v>359</v>
      </c>
      <c r="K17" s="34" t="n">
        <f aca="false">C17+G17</f>
        <v>126</v>
      </c>
    </row>
    <row r="18" customFormat="false" ht="12.75" hidden="false" customHeight="false" outlineLevel="0" collapsed="false">
      <c r="A18" s="37" t="s">
        <v>96</v>
      </c>
      <c r="B18" s="33" t="n">
        <f aca="false">SUMÁŘ!AD18</f>
        <v>203</v>
      </c>
      <c r="C18" s="33" t="n">
        <f aca="false">SUMÁŘ!AE18</f>
        <v>68</v>
      </c>
      <c r="D18" s="34" t="n">
        <f aca="false">SUMÁŘ!Y18</f>
        <v>54</v>
      </c>
      <c r="E18" s="35" t="s">
        <v>84</v>
      </c>
      <c r="F18" s="33" t="n">
        <f aca="false">SUMÁŘ!AD49</f>
        <v>198</v>
      </c>
      <c r="G18" s="33" t="n">
        <f aca="false">SUMÁŘ!AE49</f>
        <v>69</v>
      </c>
      <c r="H18" s="33" t="n">
        <f aca="false">SUMÁŘ!Y49</f>
        <v>59</v>
      </c>
      <c r="I18" s="36" t="s">
        <v>84</v>
      </c>
      <c r="J18" s="36" t="n">
        <f aca="false">B18+F18</f>
        <v>401</v>
      </c>
      <c r="K18" s="34" t="n">
        <f aca="false">C18+G18</f>
        <v>137</v>
      </c>
    </row>
    <row r="19" customFormat="false" ht="12.75" hidden="false" customHeight="false" outlineLevel="0" collapsed="false">
      <c r="A19" s="37" t="s">
        <v>97</v>
      </c>
      <c r="B19" s="33" t="n">
        <f aca="false">SUMÁŘ!AD19</f>
        <v>246</v>
      </c>
      <c r="C19" s="33" t="n">
        <f aca="false">SUMÁŘ!AE19</f>
        <v>56</v>
      </c>
      <c r="D19" s="34" t="n">
        <f aca="false">SUMÁŘ!Y19</f>
        <v>54</v>
      </c>
      <c r="E19" s="35" t="s">
        <v>84</v>
      </c>
      <c r="F19" s="33" t="n">
        <f aca="false">SUMÁŘ!AD50</f>
        <v>178</v>
      </c>
      <c r="G19" s="33" t="n">
        <f aca="false">SUMÁŘ!AE50</f>
        <v>58</v>
      </c>
      <c r="H19" s="33" t="n">
        <f aca="false">SUMÁŘ!Y50</f>
        <v>58</v>
      </c>
      <c r="I19" s="36" t="s">
        <v>84</v>
      </c>
      <c r="J19" s="36" t="n">
        <f aca="false">B19+F19</f>
        <v>424</v>
      </c>
      <c r="K19" s="34" t="n">
        <f aca="false">C19+G19</f>
        <v>114</v>
      </c>
    </row>
    <row r="20" customFormat="false" ht="12.75" hidden="false" customHeight="false" outlineLevel="0" collapsed="false">
      <c r="A20" s="37" t="s">
        <v>98</v>
      </c>
      <c r="B20" s="33" t="n">
        <f aca="false">SUMÁŘ!AD20</f>
        <v>272</v>
      </c>
      <c r="C20" s="33" t="n">
        <f aca="false">SUMÁŘ!AE20</f>
        <v>49</v>
      </c>
      <c r="D20" s="34" t="n">
        <f aca="false">SUMÁŘ!Y20</f>
        <v>55</v>
      </c>
      <c r="E20" s="35" t="s">
        <v>84</v>
      </c>
      <c r="F20" s="33" t="n">
        <f aca="false">SUMÁŘ!AD51</f>
        <v>296</v>
      </c>
      <c r="G20" s="33" t="n">
        <f aca="false">SUMÁŘ!AE51</f>
        <v>64</v>
      </c>
      <c r="H20" s="33" t="n">
        <f aca="false">SUMÁŘ!Y51</f>
        <v>57</v>
      </c>
      <c r="I20" s="36" t="s">
        <v>84</v>
      </c>
      <c r="J20" s="36" t="n">
        <f aca="false">B20+F20</f>
        <v>568</v>
      </c>
      <c r="K20" s="34" t="n">
        <f aca="false">C20+G20</f>
        <v>113</v>
      </c>
    </row>
    <row r="21" customFormat="false" ht="12.75" hidden="false" customHeight="false" outlineLevel="0" collapsed="false">
      <c r="A21" s="37" t="s">
        <v>99</v>
      </c>
      <c r="B21" s="33" t="n">
        <f aca="false">SUMÁŘ!AD21</f>
        <v>230</v>
      </c>
      <c r="C21" s="33" t="n">
        <f aca="false">SUMÁŘ!AE21</f>
        <v>35</v>
      </c>
      <c r="D21" s="34" t="n">
        <f aca="false">SUMÁŘ!Y21</f>
        <v>55</v>
      </c>
      <c r="E21" s="35" t="s">
        <v>84</v>
      </c>
      <c r="F21" s="33" t="n">
        <f aca="false">SUMÁŘ!AD52</f>
        <v>434</v>
      </c>
      <c r="G21" s="33" t="n">
        <f aca="false">SUMÁŘ!AE52</f>
        <v>74</v>
      </c>
      <c r="H21" s="33" t="n">
        <f aca="false">SUMÁŘ!Y52</f>
        <v>53</v>
      </c>
      <c r="I21" s="36" t="s">
        <v>84</v>
      </c>
      <c r="J21" s="36" t="n">
        <f aca="false">B21+F21</f>
        <v>664</v>
      </c>
      <c r="K21" s="34" t="n">
        <f aca="false">C21+G21</f>
        <v>109</v>
      </c>
    </row>
    <row r="22" customFormat="false" ht="12.75" hidden="false" customHeight="false" outlineLevel="0" collapsed="false">
      <c r="A22" s="37" t="s">
        <v>100</v>
      </c>
      <c r="B22" s="33" t="n">
        <f aca="false">SUMÁŘ!AD22</f>
        <v>195</v>
      </c>
      <c r="C22" s="33" t="n">
        <f aca="false">SUMÁŘ!AE22</f>
        <v>24</v>
      </c>
      <c r="D22" s="34" t="n">
        <f aca="false">SUMÁŘ!Y22</f>
        <v>56</v>
      </c>
      <c r="E22" s="35" t="s">
        <v>84</v>
      </c>
      <c r="F22" s="33" t="n">
        <f aca="false">SUMÁŘ!AD53</f>
        <v>405</v>
      </c>
      <c r="G22" s="33" t="n">
        <f aca="false">SUMÁŘ!AE53</f>
        <v>63</v>
      </c>
      <c r="H22" s="33" t="n">
        <f aca="false">SUMÁŘ!Y53</f>
        <v>56</v>
      </c>
      <c r="I22" s="36" t="s">
        <v>84</v>
      </c>
      <c r="J22" s="36" t="n">
        <f aca="false">B22+F22</f>
        <v>600</v>
      </c>
      <c r="K22" s="34" t="n">
        <f aca="false">C22+G22</f>
        <v>87</v>
      </c>
    </row>
    <row r="23" customFormat="false" ht="12.75" hidden="false" customHeight="false" outlineLevel="0" collapsed="false">
      <c r="A23" s="37" t="s">
        <v>101</v>
      </c>
      <c r="B23" s="33" t="n">
        <f aca="false">SUMÁŘ!AD23</f>
        <v>182</v>
      </c>
      <c r="C23" s="33" t="n">
        <f aca="false">SUMÁŘ!AE23</f>
        <v>23</v>
      </c>
      <c r="D23" s="34" t="n">
        <f aca="false">SUMÁŘ!Y23</f>
        <v>56</v>
      </c>
      <c r="E23" s="35" t="s">
        <v>84</v>
      </c>
      <c r="F23" s="33" t="n">
        <f aca="false">SUMÁŘ!AD54</f>
        <v>189</v>
      </c>
      <c r="G23" s="33" t="n">
        <f aca="false">SUMÁŘ!AE54</f>
        <v>27</v>
      </c>
      <c r="H23" s="33" t="n">
        <f aca="false">SUMÁŘ!Y54</f>
        <v>60</v>
      </c>
      <c r="I23" s="36" t="s">
        <v>84</v>
      </c>
      <c r="J23" s="36" t="n">
        <f aca="false">B23+F23</f>
        <v>371</v>
      </c>
      <c r="K23" s="34" t="n">
        <f aca="false">C23+G23</f>
        <v>50</v>
      </c>
    </row>
    <row r="24" customFormat="false" ht="12.75" hidden="false" customHeight="false" outlineLevel="0" collapsed="false">
      <c r="A24" s="37" t="s">
        <v>102</v>
      </c>
      <c r="B24" s="33" t="n">
        <f aca="false">SUMÁŘ!AD24</f>
        <v>147</v>
      </c>
      <c r="C24" s="33" t="n">
        <f aca="false">SUMÁŘ!AE24</f>
        <v>4</v>
      </c>
      <c r="D24" s="34" t="n">
        <f aca="false">SUMÁŘ!Y24</f>
        <v>55</v>
      </c>
      <c r="E24" s="35" t="s">
        <v>84</v>
      </c>
      <c r="F24" s="33" t="n">
        <f aca="false">SUMÁŘ!AD55</f>
        <v>141</v>
      </c>
      <c r="G24" s="33" t="n">
        <f aca="false">SUMÁŘ!AE55</f>
        <v>17</v>
      </c>
      <c r="H24" s="33" t="n">
        <f aca="false">SUMÁŘ!Y55</f>
        <v>62</v>
      </c>
      <c r="I24" s="36" t="s">
        <v>84</v>
      </c>
      <c r="J24" s="36" t="n">
        <f aca="false">B24+F24</f>
        <v>288</v>
      </c>
      <c r="K24" s="34" t="n">
        <f aca="false">C24+G24</f>
        <v>21</v>
      </c>
    </row>
    <row r="25" customFormat="false" ht="12.75" hidden="false" customHeight="false" outlineLevel="0" collapsed="false">
      <c r="A25" s="37" t="s">
        <v>103</v>
      </c>
      <c r="B25" s="33" t="n">
        <f aca="false">SUMÁŘ!AD25</f>
        <v>82</v>
      </c>
      <c r="C25" s="33" t="n">
        <f aca="false">SUMÁŘ!AE25</f>
        <v>6</v>
      </c>
      <c r="D25" s="34" t="n">
        <f aca="false">SUMÁŘ!Y25</f>
        <v>56</v>
      </c>
      <c r="E25" s="35" t="s">
        <v>84</v>
      </c>
      <c r="F25" s="33" t="n">
        <f aca="false">SUMÁŘ!AD56</f>
        <v>72</v>
      </c>
      <c r="G25" s="33" t="n">
        <f aca="false">SUMÁŘ!AE56</f>
        <v>10</v>
      </c>
      <c r="H25" s="33" t="n">
        <f aca="false">SUMÁŘ!Y56</f>
        <v>64</v>
      </c>
      <c r="I25" s="36" t="s">
        <v>84</v>
      </c>
      <c r="J25" s="36" t="n">
        <f aca="false">B25+F25</f>
        <v>154</v>
      </c>
      <c r="K25" s="34" t="n">
        <f aca="false">C25+G25</f>
        <v>16</v>
      </c>
    </row>
    <row r="26" customFormat="false" ht="12.75" hidden="false" customHeight="false" outlineLevel="0" collapsed="false">
      <c r="A26" s="37" t="s">
        <v>104</v>
      </c>
      <c r="B26" s="33" t="n">
        <f aca="false">SUMÁŘ!AD26</f>
        <v>51</v>
      </c>
      <c r="C26" s="33" t="n">
        <f aca="false">SUMÁŘ!AE26</f>
        <v>2</v>
      </c>
      <c r="D26" s="34" t="n">
        <f aca="false">SUMÁŘ!Y26</f>
        <v>55</v>
      </c>
      <c r="E26" s="35" t="s">
        <v>84</v>
      </c>
      <c r="F26" s="33" t="n">
        <f aca="false">SUMÁŘ!AD57</f>
        <v>77</v>
      </c>
      <c r="G26" s="33" t="n">
        <f aca="false">SUMÁŘ!AE57</f>
        <v>7</v>
      </c>
      <c r="H26" s="33" t="n">
        <f aca="false">SUMÁŘ!Y57</f>
        <v>60</v>
      </c>
      <c r="I26" s="36" t="s">
        <v>84</v>
      </c>
      <c r="J26" s="36" t="n">
        <f aca="false">B26+F26</f>
        <v>128</v>
      </c>
      <c r="K26" s="34" t="n">
        <f aca="false">C26+G26</f>
        <v>9</v>
      </c>
    </row>
    <row r="27" customFormat="false" ht="12.75" hidden="false" customHeight="false" outlineLevel="0" collapsed="false">
      <c r="A27" s="37" t="s">
        <v>105</v>
      </c>
      <c r="B27" s="33" t="n">
        <f aca="false">SUMÁŘ!AD27</f>
        <v>57</v>
      </c>
      <c r="C27" s="33" t="n">
        <f aca="false">SUMÁŘ!AE27</f>
        <v>2</v>
      </c>
      <c r="D27" s="34" t="n">
        <f aca="false">SUMÁŘ!Y27</f>
        <v>54</v>
      </c>
      <c r="E27" s="35" t="s">
        <v>84</v>
      </c>
      <c r="F27" s="33" t="n">
        <f aca="false">SUMÁŘ!AD58</f>
        <v>43</v>
      </c>
      <c r="G27" s="33" t="n">
        <f aca="false">SUMÁŘ!AE58</f>
        <v>2</v>
      </c>
      <c r="H27" s="33" t="n">
        <f aca="false">SUMÁŘ!Y58</f>
        <v>61</v>
      </c>
      <c r="I27" s="36" t="s">
        <v>84</v>
      </c>
      <c r="J27" s="36" t="n">
        <f aca="false">B27+F27</f>
        <v>100</v>
      </c>
      <c r="K27" s="34" t="n">
        <f aca="false">C27+G27</f>
        <v>4</v>
      </c>
    </row>
    <row r="28" customFormat="false" ht="12.75" hidden="false" customHeight="false" outlineLevel="0" collapsed="false">
      <c r="A28" s="37" t="s">
        <v>106</v>
      </c>
      <c r="B28" s="33" t="n">
        <f aca="false">SUMÁŘ!AD28</f>
        <v>21</v>
      </c>
      <c r="C28" s="33" t="n">
        <f aca="false">SUMÁŘ!AE28</f>
        <v>2</v>
      </c>
      <c r="D28" s="34" t="n">
        <f aca="false">SUMÁŘ!Y28</f>
        <v>55</v>
      </c>
      <c r="E28" s="35" t="s">
        <v>84</v>
      </c>
      <c r="F28" s="33" t="n">
        <f aca="false">SUMÁŘ!AD59</f>
        <v>41</v>
      </c>
      <c r="G28" s="33" t="n">
        <f aca="false">SUMÁŘ!AE59</f>
        <v>3</v>
      </c>
      <c r="H28" s="33" t="n">
        <f aca="false">SUMÁŘ!Y59</f>
        <v>59</v>
      </c>
      <c r="I28" s="36" t="s">
        <v>84</v>
      </c>
      <c r="J28" s="36" t="n">
        <f aca="false">B28+F28</f>
        <v>62</v>
      </c>
      <c r="K28" s="34" t="n">
        <f aca="false">C28+G28</f>
        <v>5</v>
      </c>
    </row>
    <row r="29" customFormat="false" ht="12.75" hidden="false" customHeight="false" outlineLevel="0" collapsed="false">
      <c r="A29" s="37" t="s">
        <v>107</v>
      </c>
      <c r="B29" s="33" t="n">
        <f aca="false">SUMÁŘ!AD29</f>
        <v>5</v>
      </c>
      <c r="C29" s="33" t="n">
        <f aca="false">SUMÁŘ!AE29</f>
        <v>0</v>
      </c>
      <c r="D29" s="34" t="n">
        <f aca="false">SUMÁŘ!Y29</f>
        <v>48</v>
      </c>
      <c r="E29" s="35" t="s">
        <v>84</v>
      </c>
      <c r="F29" s="33" t="n">
        <f aca="false">SUMÁŘ!AD60</f>
        <v>16</v>
      </c>
      <c r="G29" s="33" t="n">
        <f aca="false">SUMÁŘ!AE60</f>
        <v>3</v>
      </c>
      <c r="H29" s="33" t="n">
        <f aca="false">SUMÁŘ!Y60</f>
        <v>64</v>
      </c>
      <c r="I29" s="36" t="s">
        <v>84</v>
      </c>
      <c r="J29" s="36" t="n">
        <f aca="false">B29+F29</f>
        <v>21</v>
      </c>
      <c r="K29" s="34" t="n">
        <f aca="false">C29+G29</f>
        <v>3</v>
      </c>
    </row>
    <row r="30" customFormat="false" ht="12.75" hidden="false" customHeight="false" outlineLevel="0" collapsed="false">
      <c r="A30" s="37" t="s">
        <v>61</v>
      </c>
      <c r="B30" s="34" t="n">
        <f aca="false">SUM(B6:B29)</f>
        <v>3342</v>
      </c>
      <c r="C30" s="34" t="n">
        <f aca="false">SUM(C6:C29)</f>
        <v>757</v>
      </c>
      <c r="D30" s="38" t="s">
        <v>84</v>
      </c>
      <c r="E30" s="35" t="s">
        <v>84</v>
      </c>
      <c r="F30" s="34" t="n">
        <f aca="false">SUM(F6:F29)</f>
        <v>3205</v>
      </c>
      <c r="G30" s="34" t="n">
        <f aca="false">SUM(G6:G29)</f>
        <v>737</v>
      </c>
      <c r="H30" s="36" t="s">
        <v>84</v>
      </c>
      <c r="I30" s="36" t="s">
        <v>84</v>
      </c>
      <c r="J30" s="34" t="n">
        <f aca="false">SUM(J6:J29)</f>
        <v>6547</v>
      </c>
      <c r="K30" s="33" t="n">
        <f aca="false">SUM(K6:K29)</f>
        <v>1494</v>
      </c>
    </row>
    <row r="31" customFormat="false" ht="12.75" hidden="false" customHeight="false" outlineLevel="0" collapsed="false">
      <c r="A31" s="37" t="s">
        <v>108</v>
      </c>
      <c r="B31" s="33" t="n">
        <f aca="false">SUM(B11:B26)</f>
        <v>3219</v>
      </c>
      <c r="C31" s="33" t="n">
        <f aca="false">SUM(C11:C26)</f>
        <v>739</v>
      </c>
      <c r="D31" s="36" t="s">
        <v>84</v>
      </c>
      <c r="E31" s="36" t="s">
        <v>84</v>
      </c>
      <c r="F31" s="33" t="n">
        <f aca="false">SUM(F11:F26)</f>
        <v>3062</v>
      </c>
      <c r="G31" s="33" t="n">
        <f aca="false">SUM(G11:G26)</f>
        <v>721</v>
      </c>
      <c r="H31" s="36" t="s">
        <v>84</v>
      </c>
      <c r="I31" s="36" t="s">
        <v>84</v>
      </c>
      <c r="J31" s="33" t="n">
        <f aca="false">SUM(J11:J26)</f>
        <v>6281</v>
      </c>
      <c r="K31" s="33" t="n">
        <f aca="false">SUM(K11:K26)</f>
        <v>1460</v>
      </c>
    </row>
    <row r="32" customFormat="false" ht="12.75" hidden="false" customHeight="false" outlineLevel="0" collapsed="false">
      <c r="A32" s="37" t="s">
        <v>109</v>
      </c>
      <c r="B32" s="39" t="n">
        <f aca="false">B30/B31</f>
        <v>1.03821062441752</v>
      </c>
      <c r="C32" s="39" t="n">
        <f aca="false">C30/C31</f>
        <v>1.02435723951286</v>
      </c>
      <c r="D32" s="36" t="s">
        <v>84</v>
      </c>
      <c r="E32" s="36" t="s">
        <v>84</v>
      </c>
      <c r="F32" s="39" t="n">
        <f aca="false">F30/F31</f>
        <v>1.04670150228609</v>
      </c>
      <c r="G32" s="39" t="n">
        <f aca="false">G30/G31</f>
        <v>1.02219140083218</v>
      </c>
      <c r="H32" s="36" t="s">
        <v>84</v>
      </c>
      <c r="I32" s="36" t="s">
        <v>84</v>
      </c>
      <c r="J32" s="39" t="n">
        <f aca="false">J30/J31</f>
        <v>1.04234994427639</v>
      </c>
      <c r="K32" s="39" t="n">
        <f aca="false">K30/K31</f>
        <v>1.02328767123288</v>
      </c>
    </row>
    <row r="33" customFormat="false" ht="12.75" hidden="false" customHeight="false" outlineLevel="0" collapsed="false">
      <c r="A33" s="40"/>
      <c r="B33" s="41"/>
      <c r="C33" s="41"/>
      <c r="D33" s="42"/>
      <c r="E33" s="42"/>
      <c r="F33" s="41"/>
      <c r="G33" s="41"/>
      <c r="H33" s="42"/>
      <c r="I33" s="42"/>
      <c r="J33" s="41"/>
      <c r="K33" s="41"/>
    </row>
    <row r="34" customFormat="false" ht="12.75" hidden="false" customHeight="false" outlineLevel="0" collapsed="false">
      <c r="A34" s="40"/>
      <c r="B34" s="41"/>
      <c r="C34" s="41"/>
      <c r="D34" s="42"/>
      <c r="E34" s="42"/>
      <c r="F34" s="41"/>
      <c r="G34" s="41"/>
      <c r="H34" s="42"/>
      <c r="I34" s="42"/>
      <c r="J34" s="41"/>
      <c r="K34" s="41"/>
    </row>
    <row r="35" customFormat="false" ht="12.75" hidden="false" customHeight="false" outlineLevel="0" collapsed="false">
      <c r="A35" s="40"/>
      <c r="B35" s="41"/>
      <c r="C35" s="41"/>
      <c r="D35" s="42"/>
      <c r="E35" s="42"/>
      <c r="F35" s="41"/>
      <c r="G35" s="41"/>
      <c r="H35" s="42"/>
      <c r="I35" s="42"/>
      <c r="J35" s="41"/>
      <c r="K35" s="41"/>
    </row>
    <row r="36" customFormat="false" ht="12.75" hidden="false" customHeight="false" outlineLevel="0" collapsed="false">
      <c r="A36" s="40"/>
      <c r="B36" s="41"/>
      <c r="C36" s="41"/>
      <c r="D36" s="42"/>
      <c r="E36" s="42"/>
      <c r="F36" s="41"/>
      <c r="G36" s="41"/>
      <c r="H36" s="42"/>
      <c r="I36" s="42"/>
      <c r="J36" s="41"/>
      <c r="K36" s="41"/>
    </row>
    <row r="37" customFormat="false" ht="12.75" hidden="false" customHeight="false" outlineLevel="0" collapsed="false">
      <c r="A37" s="40"/>
      <c r="B37" s="41"/>
      <c r="C37" s="41"/>
      <c r="D37" s="42"/>
      <c r="E37" s="42"/>
      <c r="F37" s="41"/>
      <c r="G37" s="41"/>
      <c r="H37" s="42"/>
      <c r="I37" s="42"/>
      <c r="J37" s="41"/>
      <c r="K37" s="41"/>
    </row>
    <row r="38" customFormat="false" ht="12.75" hidden="false" customHeight="false" outlineLevel="0" collapsed="false">
      <c r="A38" s="40"/>
      <c r="B38" s="41"/>
      <c r="C38" s="41"/>
      <c r="D38" s="42"/>
      <c r="E38" s="42"/>
      <c r="F38" s="41"/>
      <c r="G38" s="41"/>
      <c r="H38" s="42"/>
      <c r="I38" s="42"/>
      <c r="J38" s="41"/>
      <c r="K38" s="41"/>
    </row>
    <row r="39" customFormat="false" ht="12.75" hidden="false" customHeight="false" outlineLevel="0" collapsed="false">
      <c r="A39" s="40"/>
      <c r="B39" s="41"/>
      <c r="C39" s="41"/>
      <c r="D39" s="42"/>
      <c r="E39" s="42"/>
      <c r="F39" s="41"/>
      <c r="G39" s="41"/>
      <c r="H39" s="42"/>
      <c r="I39" s="42"/>
      <c r="J39" s="41"/>
      <c r="K39" s="41"/>
    </row>
    <row r="40" customFormat="false" ht="12.75" hidden="false" customHeight="false" outlineLevel="0" collapsed="false">
      <c r="A40" s="40"/>
      <c r="B40" s="41"/>
      <c r="C40" s="41"/>
      <c r="D40" s="42"/>
      <c r="E40" s="42"/>
      <c r="F40" s="41"/>
      <c r="G40" s="41"/>
      <c r="H40" s="42"/>
      <c r="I40" s="42"/>
      <c r="J40" s="41"/>
      <c r="K40" s="41"/>
    </row>
    <row r="41" customFormat="false" ht="12.75" hidden="false" customHeight="false" outlineLevel="0" collapsed="false">
      <c r="A41" s="40"/>
      <c r="B41" s="41"/>
      <c r="C41" s="41"/>
      <c r="D41" s="42"/>
      <c r="E41" s="42"/>
      <c r="F41" s="41"/>
      <c r="G41" s="41"/>
      <c r="H41" s="42"/>
      <c r="I41" s="42"/>
      <c r="J41" s="41"/>
      <c r="K41" s="41"/>
    </row>
    <row r="42" customFormat="false" ht="12.75" hidden="false" customHeight="false" outlineLevel="0" collapsed="false">
      <c r="A42" s="40"/>
      <c r="B42" s="41"/>
      <c r="C42" s="41"/>
      <c r="D42" s="42"/>
      <c r="E42" s="42"/>
      <c r="F42" s="41"/>
      <c r="G42" s="41"/>
      <c r="H42" s="42"/>
      <c r="I42" s="42"/>
      <c r="J42" s="41"/>
      <c r="K42" s="41"/>
    </row>
    <row r="43" customFormat="false" ht="12.75" hidden="false" customHeight="false" outlineLevel="0" collapsed="false">
      <c r="A43" s="40"/>
      <c r="B43" s="41"/>
      <c r="C43" s="41"/>
      <c r="D43" s="42"/>
      <c r="E43" s="42"/>
      <c r="F43" s="41"/>
      <c r="G43" s="41"/>
      <c r="H43" s="42"/>
      <c r="I43" s="42"/>
      <c r="J43" s="41"/>
      <c r="K43" s="41"/>
    </row>
    <row r="44" customFormat="false" ht="12.75" hidden="false" customHeight="false" outlineLevel="0" collapsed="false">
      <c r="A44" s="40"/>
      <c r="B44" s="41"/>
      <c r="C44" s="41"/>
      <c r="D44" s="42"/>
      <c r="E44" s="42"/>
      <c r="F44" s="41"/>
      <c r="G44" s="41"/>
      <c r="H44" s="42"/>
      <c r="I44" s="42"/>
      <c r="J44" s="41"/>
      <c r="K44" s="41"/>
    </row>
    <row r="45" customFormat="false" ht="12.75" hidden="false" customHeight="false" outlineLevel="0" collapsed="false">
      <c r="A45" s="40"/>
      <c r="B45" s="41"/>
      <c r="C45" s="41"/>
      <c r="D45" s="42"/>
      <c r="E45" s="42"/>
      <c r="F45" s="41"/>
      <c r="G45" s="41"/>
      <c r="H45" s="42"/>
      <c r="I45" s="42"/>
      <c r="J45" s="41"/>
      <c r="K45" s="41"/>
    </row>
    <row r="46" customFormat="false" ht="12.75" hidden="false" customHeight="false" outlineLevel="0" collapsed="false">
      <c r="C46" s="10"/>
    </row>
  </sheetData>
  <mergeCells count="10">
    <mergeCell ref="B2:J2"/>
    <mergeCell ref="A3:A5"/>
    <mergeCell ref="B3:E3"/>
    <mergeCell ref="F3:I3"/>
    <mergeCell ref="J3:K3"/>
    <mergeCell ref="B4:B5"/>
    <mergeCell ref="C4:C5"/>
    <mergeCell ref="F4:F5"/>
    <mergeCell ref="G4:G5"/>
    <mergeCell ref="K4:K5"/>
  </mergeCells>
  <printOptions headings="false" gridLines="false" gridLinesSet="true" horizontalCentered="false" verticalCentered="false"/>
  <pageMargins left="0.39375" right="0.315277777777778" top="0.7875" bottom="0.78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LibreOffice/6.2.5.2$MacOSX_X86_64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2012-04-12T09:03:30Z</dcterms:created>
  <dc:creator>Crystal Decisions</dc:creator>
  <dc:description>Powered by Crystal</dc:description>
  <dc:language>cs-CZ</dc:language>
  <cp:lastModifiedBy/>
  <cp:lastPrinted>2012-04-12T10:27:54Z</cp:lastPrinted>
  <dcterms:modified xsi:type="dcterms:W3CDTF">2019-10-24T13:34:58Z</dcterms:modified>
  <cp:revision>1</cp:revision>
  <dc:subject/>
  <dc:title/>
</cp:coreProperties>
</file>